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conomic Development\Reports, Publications &amp; Research\Special Projects\Transparency Stars Program\"/>
    </mc:Choice>
  </mc:AlternateContent>
  <xr:revisionPtr revIDLastSave="0" documentId="13_ncr:1_{1E10B08C-BF42-4E00-AC69-BD17F4F89FEC}" xr6:coauthVersionLast="45" xr6:coauthVersionMax="45" xr10:uidLastSave="{00000000-0000-0000-0000-000000000000}"/>
  <bookViews>
    <workbookView xWindow="28680" yWindow="-3210" windowWidth="51840" windowHeight="21240" xr2:uid="{6E04A803-1690-423E-8316-32034E2CFA7E}"/>
  </bookViews>
  <sheets>
    <sheet name="Abatements List" sheetId="5" r:id="rId1"/>
    <sheet name="Abatements by Year" sheetId="6" r:id="rId2"/>
    <sheet name="First Year Ratios" sheetId="7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7" l="1"/>
  <c r="B27" i="7"/>
  <c r="D27" i="7" s="1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  <c r="D2" i="7"/>
  <c r="B28" i="7" l="1"/>
  <c r="J25" i="6"/>
  <c r="K25" i="6" l="1"/>
  <c r="L22" i="6"/>
  <c r="B25" i="6" l="1"/>
  <c r="C25" i="6"/>
  <c r="D25" i="6"/>
  <c r="E25" i="6"/>
  <c r="F25" i="6"/>
  <c r="G25" i="6"/>
  <c r="H25" i="6"/>
  <c r="I25" i="6"/>
  <c r="L25" i="6" l="1"/>
  <c r="L3" i="6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3" i="6"/>
  <c r="L2" i="6" l="1"/>
</calcChain>
</file>

<file path=xl/sharedStrings.xml><?xml version="1.0" encoding="utf-8"?>
<sst xmlns="http://schemas.openxmlformats.org/spreadsheetml/2006/main" count="130" uniqueCount="93">
  <si>
    <t>Company</t>
  </si>
  <si>
    <t>Type of Incentive</t>
  </si>
  <si>
    <t>United Copper</t>
  </si>
  <si>
    <t>Percent Abatement</t>
  </si>
  <si>
    <t>Agreement Term (Years)</t>
  </si>
  <si>
    <t>Valuation Threshold</t>
  </si>
  <si>
    <t>Flowers Foods</t>
  </si>
  <si>
    <t>Production Plant</t>
  </si>
  <si>
    <t>Fastenal</t>
  </si>
  <si>
    <t>Aldi</t>
  </si>
  <si>
    <t>Distribution Center</t>
  </si>
  <si>
    <t>Target</t>
  </si>
  <si>
    <t>Peerless</t>
  </si>
  <si>
    <t>Tetra Pak</t>
  </si>
  <si>
    <t>Tyson Sales and Distribution</t>
  </si>
  <si>
    <t>Business personal property tax abatement</t>
  </si>
  <si>
    <t>Sally Beauty (Morse)</t>
  </si>
  <si>
    <t>Schlumberger</t>
  </si>
  <si>
    <t>Jostens</t>
  </si>
  <si>
    <t>Mayday</t>
  </si>
  <si>
    <t>Denton Crossing</t>
  </si>
  <si>
    <t>Unicorn Lake</t>
  </si>
  <si>
    <t>Golden Triangle Mall</t>
  </si>
  <si>
    <t>2007-176</t>
  </si>
  <si>
    <t>N/A</t>
  </si>
  <si>
    <t>Triad Hospitals</t>
  </si>
  <si>
    <t>Sally Beauty</t>
  </si>
  <si>
    <t>Safran</t>
  </si>
  <si>
    <t>Railyard</t>
  </si>
  <si>
    <t>1998-247</t>
  </si>
  <si>
    <t>2001-264</t>
  </si>
  <si>
    <t>2003-289</t>
  </si>
  <si>
    <t>2010-257</t>
  </si>
  <si>
    <t>2011-077</t>
  </si>
  <si>
    <t>2013-273</t>
  </si>
  <si>
    <t>Peterbilt (New Building)</t>
  </si>
  <si>
    <t>2016-144</t>
  </si>
  <si>
    <t>Completed</t>
  </si>
  <si>
    <t>Active</t>
  </si>
  <si>
    <t>2019-161</t>
  </si>
  <si>
    <t>Business Park</t>
  </si>
  <si>
    <t>2015-049</t>
  </si>
  <si>
    <t>2008-006</t>
  </si>
  <si>
    <t>Original Ordinance</t>
  </si>
  <si>
    <t>Type</t>
  </si>
  <si>
    <t>HQ/Office</t>
  </si>
  <si>
    <t>Average Wage Threshold</t>
  </si>
  <si>
    <t>Peterbilt (Expansion)</t>
  </si>
  <si>
    <t>2016-343</t>
  </si>
  <si>
    <t>Jobs Created from Incentives</t>
  </si>
  <si>
    <t>Granite</t>
  </si>
  <si>
    <t>West Gate Business Park (Bldg. 1)</t>
  </si>
  <si>
    <t>West Gate Business Park (Bldg. 2 &amp; 3)</t>
  </si>
  <si>
    <t>Incentive 1</t>
  </si>
  <si>
    <t>Total</t>
  </si>
  <si>
    <t>Ratio</t>
  </si>
  <si>
    <t>United Cooper</t>
  </si>
  <si>
    <t>Rayzor Ranch</t>
  </si>
  <si>
    <t>West Gate Business Park (Bldgs. 2 &amp; 3)</t>
  </si>
  <si>
    <t>WinCo</t>
  </si>
  <si>
    <t>O'Reilly</t>
  </si>
  <si>
    <t>TOTAL</t>
  </si>
  <si>
    <t>PER CAPITA</t>
  </si>
  <si>
    <t>2004-066</t>
  </si>
  <si>
    <t>Terminated - Did Not Meet Threshold</t>
  </si>
  <si>
    <t>Approximate Capital Investment</t>
  </si>
  <si>
    <t>Peterbilt (Building)</t>
  </si>
  <si>
    <t>$23.58/hour ($49,046 annual)</t>
  </si>
  <si>
    <t>Current Amended Ordinance</t>
  </si>
  <si>
    <t>$34,000 annual</t>
  </si>
  <si>
    <t>$50,000 annual</t>
  </si>
  <si>
    <t>Number of Employees Threshold</t>
  </si>
  <si>
    <t>$5 million above base</t>
  </si>
  <si>
    <t>$3 million above base</t>
  </si>
  <si>
    <t>$5 million</t>
  </si>
  <si>
    <t>$35 million</t>
  </si>
  <si>
    <t>$5 million (building only)</t>
  </si>
  <si>
    <t>$5 million (Phase 1), 20 million (Phase 2), 30 million (Phase 3)</t>
  </si>
  <si>
    <t>$25 million</t>
  </si>
  <si>
    <t>$40 million</t>
  </si>
  <si>
    <t>$25.5 millon the first year, and depreciated according to the Denton CAD depreciation schedule</t>
  </si>
  <si>
    <t>Status</t>
  </si>
  <si>
    <t>Terminated - New Property Owners (AIC Ventures)</t>
  </si>
  <si>
    <t>Pending Initiation</t>
  </si>
  <si>
    <t>HQ/Distribution Center</t>
  </si>
  <si>
    <t>Peterbilt-New Building</t>
  </si>
  <si>
    <t>Peterbilt-Expansion</t>
  </si>
  <si>
    <t>West Gate Business Park-Bldg. 2 &amp; 3</t>
  </si>
  <si>
    <t>Real property tax abatement</t>
  </si>
  <si>
    <t>$10 million above base (Phase 1), 8.5 million above base (Phase 2)</t>
  </si>
  <si>
    <t>Confidential information has been aggregated from this report.</t>
  </si>
  <si>
    <t>TOTAL ABATEMENT AMOUNTS BY COMPANY</t>
  </si>
  <si>
    <t>TOTAL ABATEMENT AMOUNTS BY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</si>
</sst>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4" fillId="0" borderId="0" xfId="0" applyFont="1"/>
    <xf numFmtId="0" fontId="0" fillId="0" borderId="0" xfId="0" applyFill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165" fontId="4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/>
    <xf numFmtId="165" fontId="4" fillId="0" borderId="0" xfId="0" applyNumberFormat="1" applyFont="1" applyFill="1"/>
    <xf numFmtId="164" fontId="4" fillId="0" borderId="0" xfId="0" applyNumberFormat="1" applyFont="1" applyFill="1"/>
    <xf numFmtId="165" fontId="4" fillId="0" borderId="1" xfId="0" applyNumberFormat="1" applyFont="1" applyFill="1" applyBorder="1"/>
    <xf numFmtId="165" fontId="4" fillId="0" borderId="1" xfId="0" applyNumberFormat="1" applyFont="1" applyBorder="1"/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0" fillId="0" borderId="1" xfId="0" applyNumberFormat="1" applyBorder="1"/>
    <xf numFmtId="164" fontId="4" fillId="0" borderId="1" xfId="0" applyNumberFormat="1" applyFont="1" applyFill="1" applyBorder="1"/>
    <xf numFmtId="0" fontId="7" fillId="0" borderId="1" xfId="0" applyFont="1" applyBorder="1"/>
    <xf numFmtId="165" fontId="7" fillId="0" borderId="1" xfId="0" applyNumberFormat="1" applyFont="1" applyBorder="1"/>
    <xf numFmtId="164" fontId="7" fillId="0" borderId="1" xfId="0" applyNumberFormat="1" applyFont="1" applyBorder="1"/>
    <xf numFmtId="0" fontId="0" fillId="0" borderId="1" xfId="0" applyBorder="1"/>
    <xf numFmtId="165" fontId="3" fillId="0" borderId="0" xfId="0" applyNumberFormat="1" applyFont="1" applyAlignment="1">
      <alignment horizontal="center"/>
    </xf>
    <xf numFmtId="165" fontId="4" fillId="2" borderId="1" xfId="0" applyNumberFormat="1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left"/>
    </xf>
    <xf numFmtId="165" fontId="4" fillId="2" borderId="1" xfId="0" applyNumberFormat="1" applyFont="1" applyFill="1" applyBorder="1" applyAlignment="1">
      <alignment horizontal="left" vertical="center" wrapText="1"/>
    </xf>
    <xf numFmtId="165" fontId="4" fillId="2" borderId="1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6" fillId="0" borderId="1" xfId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/>
    </xf>
    <xf numFmtId="165" fontId="4" fillId="0" borderId="3" xfId="0" applyNumberFormat="1" applyFont="1" applyFill="1" applyBorder="1" applyAlignment="1">
      <alignment horizontal="left"/>
    </xf>
    <xf numFmtId="0" fontId="6" fillId="0" borderId="3" xfId="1" applyFont="1" applyFill="1" applyBorder="1" applyAlignment="1">
      <alignment horizontal="left"/>
    </xf>
    <xf numFmtId="1" fontId="4" fillId="0" borderId="3" xfId="0" applyNumberFormat="1" applyFont="1" applyFill="1" applyBorder="1" applyAlignment="1">
      <alignment horizontal="left"/>
    </xf>
    <xf numFmtId="49" fontId="4" fillId="0" borderId="3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165" fontId="4" fillId="0" borderId="2" xfId="0" applyNumberFormat="1" applyFont="1" applyFill="1" applyBorder="1" applyAlignment="1">
      <alignment horizontal="left"/>
    </xf>
    <xf numFmtId="0" fontId="6" fillId="0" borderId="2" xfId="1" applyFont="1" applyFill="1" applyBorder="1" applyAlignment="1">
      <alignment horizontal="left"/>
    </xf>
    <xf numFmtId="0" fontId="4" fillId="0" borderId="2" xfId="0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lf.cityofdenton.com/WebLink/DocView.aspx?id=443570&amp;dbid=0&amp;repo=CitySecretary" TargetMode="External"/><Relationship Id="rId13" Type="http://schemas.openxmlformats.org/officeDocument/2006/relationships/hyperlink" Target="https://lf.cityofdenton.com/WebLink/DocView.aspx?id=446680&amp;dbid=0&amp;repo=CitySecretary" TargetMode="External"/><Relationship Id="rId3" Type="http://schemas.openxmlformats.org/officeDocument/2006/relationships/hyperlink" Target="https://lf.cityofdenton.com/WebLink/DocView.aspx?id=9051&amp;dbid=0&amp;repo=CitySecretary" TargetMode="External"/><Relationship Id="rId7" Type="http://schemas.openxmlformats.org/officeDocument/2006/relationships/hyperlink" Target="https://lf.cityofdenton.com/WebLink/DocView.aspx?id=16330&amp;dbid=0&amp;repo=CitySecretary" TargetMode="External"/><Relationship Id="rId12" Type="http://schemas.openxmlformats.org/officeDocument/2006/relationships/hyperlink" Target="https://lf.cityofdenton.com/WebLink/DocView.aspx?id=444814&amp;dbid=0&amp;repo=CitySecretary" TargetMode="External"/><Relationship Id="rId2" Type="http://schemas.openxmlformats.org/officeDocument/2006/relationships/hyperlink" Target="https://lfpubweb.cityofdenton.com/PublicWeblink/DocView.aspx?id=33555&amp;searchid=184eb8f4-cfc3-440e-8f0d-cf30a80692a2&amp;dbid=4" TargetMode="External"/><Relationship Id="rId1" Type="http://schemas.openxmlformats.org/officeDocument/2006/relationships/hyperlink" Target="file:///C:\Users\1743009\AppData\Local\Microsoft\Windows\!Incentives\By%20Company\INCENTIVE%20AGREEMENTS\Aldi\Aldi%20Agreement\2007-176.pdf" TargetMode="External"/><Relationship Id="rId6" Type="http://schemas.openxmlformats.org/officeDocument/2006/relationships/hyperlink" Target="https://lf.cityofdenton.com/WebLink/DocView.aspx?id=15762&amp;dbid=0&amp;repo=CitySecretary" TargetMode="External"/><Relationship Id="rId11" Type="http://schemas.openxmlformats.org/officeDocument/2006/relationships/hyperlink" Target="https://lf.cityofdenton.com/WebLink/DocView.aspx?id=5904&amp;dbid=0&amp;repo=CitySecretary" TargetMode="External"/><Relationship Id="rId5" Type="http://schemas.openxmlformats.org/officeDocument/2006/relationships/hyperlink" Target="https://lf.cityofdenton.com/WebLink/DocView.aspx?id=7636&amp;dbid=0&amp;repo=CitySecretary" TargetMode="External"/><Relationship Id="rId10" Type="http://schemas.openxmlformats.org/officeDocument/2006/relationships/hyperlink" Target="https://lf.cityofdenton.com/WebLink/DocView.aspx?id=450553&amp;dbid=0&amp;repo=CitySecretary" TargetMode="External"/><Relationship Id="rId4" Type="http://schemas.openxmlformats.org/officeDocument/2006/relationships/hyperlink" Target="https://lf.cityofdenton.com/WebLink/DocView.aspx?id=10452&amp;dbid=0&amp;repo=CitySecretary" TargetMode="External"/><Relationship Id="rId9" Type="http://schemas.openxmlformats.org/officeDocument/2006/relationships/hyperlink" Target="https://lf.cityofdenton.com/WebLink/DocView.aspx?id=447180&amp;dbid=0&amp;repo=CitySecretary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83CBF-5A9C-4EF6-A9E3-348693A4F576}">
  <dimension ref="A1:N13"/>
  <sheetViews>
    <sheetView tabSelected="1" workbookViewId="0"/>
  </sheetViews>
  <sheetFormatPr defaultRowHeight="14.5" x14ac:dyDescent="0.35"/>
  <cols>
    <col min="1" max="2" width="40.54296875" customWidth="1"/>
    <col min="3" max="3" width="18.54296875" customWidth="1"/>
    <col min="4" max="4" width="14.1796875" bestFit="1" customWidth="1"/>
    <col min="5" max="6" width="10.6328125" customWidth="1"/>
    <col min="7" max="7" width="18.81640625" bestFit="1" customWidth="1"/>
    <col min="8" max="8" width="35.1796875" bestFit="1" customWidth="1"/>
    <col min="9" max="9" width="15.54296875" customWidth="1"/>
    <col min="10" max="10" width="15.54296875" style="1" customWidth="1"/>
    <col min="11" max="11" width="54.54296875" bestFit="1" customWidth="1"/>
    <col min="12" max="13" width="15.54296875" customWidth="1"/>
  </cols>
  <sheetData>
    <row r="1" spans="1:14" s="9" customFormat="1" ht="39" x14ac:dyDescent="0.35">
      <c r="A1" s="28" t="s">
        <v>0</v>
      </c>
      <c r="B1" s="28" t="s">
        <v>81</v>
      </c>
      <c r="C1" s="28" t="s">
        <v>65</v>
      </c>
      <c r="D1" s="28" t="s">
        <v>49</v>
      </c>
      <c r="E1" s="28" t="s">
        <v>43</v>
      </c>
      <c r="F1" s="28" t="s">
        <v>68</v>
      </c>
      <c r="G1" s="28" t="s">
        <v>44</v>
      </c>
      <c r="H1" s="28" t="s">
        <v>1</v>
      </c>
      <c r="I1" s="28" t="s">
        <v>3</v>
      </c>
      <c r="J1" s="28" t="s">
        <v>4</v>
      </c>
      <c r="K1" s="28" t="s">
        <v>5</v>
      </c>
      <c r="L1" s="28" t="s">
        <v>71</v>
      </c>
      <c r="M1" s="28" t="s">
        <v>46</v>
      </c>
    </row>
    <row r="2" spans="1:14" s="4" customFormat="1" ht="30" customHeight="1" x14ac:dyDescent="0.35">
      <c r="A2" s="7" t="s">
        <v>47</v>
      </c>
      <c r="B2" s="7" t="s">
        <v>38</v>
      </c>
      <c r="C2" s="8">
        <v>25000000</v>
      </c>
      <c r="D2" s="7" t="s">
        <v>24</v>
      </c>
      <c r="E2" s="35" t="s">
        <v>41</v>
      </c>
      <c r="F2" s="35" t="s">
        <v>36</v>
      </c>
      <c r="G2" s="7" t="s">
        <v>7</v>
      </c>
      <c r="H2" s="7" t="s">
        <v>88</v>
      </c>
      <c r="I2" s="7">
        <v>70</v>
      </c>
      <c r="J2" s="36">
        <v>8</v>
      </c>
      <c r="K2" s="7" t="s">
        <v>89</v>
      </c>
      <c r="L2" s="7"/>
      <c r="M2" s="37"/>
    </row>
    <row r="3" spans="1:14" s="4" customFormat="1" ht="30" customHeight="1" x14ac:dyDescent="0.35">
      <c r="A3" s="7" t="s">
        <v>52</v>
      </c>
      <c r="B3" s="7" t="s">
        <v>38</v>
      </c>
      <c r="C3" s="8">
        <v>16000000</v>
      </c>
      <c r="D3" s="7">
        <v>19</v>
      </c>
      <c r="E3" s="35" t="s">
        <v>48</v>
      </c>
      <c r="F3" s="35"/>
      <c r="G3" s="7" t="s">
        <v>40</v>
      </c>
      <c r="H3" s="7" t="s">
        <v>88</v>
      </c>
      <c r="I3" s="38">
        <v>60</v>
      </c>
      <c r="J3" s="7">
        <v>10</v>
      </c>
      <c r="K3" s="7" t="s">
        <v>73</v>
      </c>
      <c r="L3" s="7"/>
      <c r="M3" s="37"/>
    </row>
    <row r="4" spans="1:14" s="4" customFormat="1" ht="30" customHeight="1" x14ac:dyDescent="0.35">
      <c r="A4" s="7" t="s">
        <v>2</v>
      </c>
      <c r="B4" s="7" t="s">
        <v>37</v>
      </c>
      <c r="C4" s="8">
        <v>31770704</v>
      </c>
      <c r="D4" s="7">
        <v>265</v>
      </c>
      <c r="E4" s="35" t="s">
        <v>29</v>
      </c>
      <c r="F4" s="7"/>
      <c r="G4" s="7" t="s">
        <v>7</v>
      </c>
      <c r="H4" s="7" t="s">
        <v>88</v>
      </c>
      <c r="I4" s="7">
        <v>25</v>
      </c>
      <c r="J4" s="36">
        <v>6</v>
      </c>
      <c r="K4" s="7" t="s">
        <v>75</v>
      </c>
      <c r="L4" s="7">
        <v>250</v>
      </c>
      <c r="M4" s="37" t="s">
        <v>69</v>
      </c>
    </row>
    <row r="5" spans="1:14" s="4" customFormat="1" ht="30" customHeight="1" x14ac:dyDescent="0.35">
      <c r="A5" s="7" t="s">
        <v>66</v>
      </c>
      <c r="B5" s="7" t="s">
        <v>37</v>
      </c>
      <c r="C5" s="8">
        <v>6300000</v>
      </c>
      <c r="D5" s="7">
        <v>35</v>
      </c>
      <c r="E5" s="35" t="s">
        <v>30</v>
      </c>
      <c r="F5" s="35"/>
      <c r="G5" s="7" t="s">
        <v>45</v>
      </c>
      <c r="H5" s="7" t="s">
        <v>88</v>
      </c>
      <c r="I5" s="7">
        <v>100</v>
      </c>
      <c r="J5" s="36">
        <v>10</v>
      </c>
      <c r="K5" s="7" t="s">
        <v>76</v>
      </c>
      <c r="L5" s="7"/>
      <c r="M5" s="37"/>
    </row>
    <row r="6" spans="1:14" s="4" customFormat="1" ht="30" customHeight="1" x14ac:dyDescent="0.35">
      <c r="A6" s="7" t="s">
        <v>6</v>
      </c>
      <c r="B6" s="7" t="s">
        <v>37</v>
      </c>
      <c r="C6" s="8">
        <v>15230297</v>
      </c>
      <c r="D6" s="7">
        <v>480</v>
      </c>
      <c r="E6" s="35" t="s">
        <v>31</v>
      </c>
      <c r="F6" s="35"/>
      <c r="G6" s="7" t="s">
        <v>7</v>
      </c>
      <c r="H6" s="7" t="s">
        <v>88</v>
      </c>
      <c r="I6" s="7">
        <v>35</v>
      </c>
      <c r="J6" s="36">
        <v>5</v>
      </c>
      <c r="K6" s="7" t="s">
        <v>77</v>
      </c>
      <c r="L6" s="7"/>
      <c r="M6" s="37"/>
    </row>
    <row r="7" spans="1:14" s="4" customFormat="1" ht="30" customHeight="1" x14ac:dyDescent="0.35">
      <c r="A7" s="7" t="s">
        <v>9</v>
      </c>
      <c r="B7" s="7" t="s">
        <v>37</v>
      </c>
      <c r="C7" s="8">
        <v>43000000</v>
      </c>
      <c r="D7" s="7">
        <v>150</v>
      </c>
      <c r="E7" s="35" t="s">
        <v>23</v>
      </c>
      <c r="F7" s="35" t="s">
        <v>42</v>
      </c>
      <c r="G7" s="7" t="s">
        <v>10</v>
      </c>
      <c r="H7" s="7" t="s">
        <v>88</v>
      </c>
      <c r="I7" s="7">
        <v>100</v>
      </c>
      <c r="J7" s="36">
        <v>7</v>
      </c>
      <c r="K7" s="7" t="s">
        <v>78</v>
      </c>
      <c r="L7" s="7"/>
      <c r="M7" s="37"/>
    </row>
    <row r="8" spans="1:14" s="4" customFormat="1" ht="30" customHeight="1" x14ac:dyDescent="0.35">
      <c r="A8" s="39" t="s">
        <v>11</v>
      </c>
      <c r="B8" s="39" t="s">
        <v>37</v>
      </c>
      <c r="C8" s="40">
        <v>55571448</v>
      </c>
      <c r="D8" s="39">
        <v>160</v>
      </c>
      <c r="E8" s="41" t="s">
        <v>32</v>
      </c>
      <c r="F8" s="39"/>
      <c r="G8" s="39" t="s">
        <v>10</v>
      </c>
      <c r="H8" s="39" t="s">
        <v>88</v>
      </c>
      <c r="I8" s="39">
        <v>65</v>
      </c>
      <c r="J8" s="42">
        <v>5</v>
      </c>
      <c r="K8" s="39" t="s">
        <v>79</v>
      </c>
      <c r="L8" s="39"/>
      <c r="M8" s="43"/>
    </row>
    <row r="9" spans="1:14" s="34" customFormat="1" ht="30" customHeight="1" x14ac:dyDescent="0.35">
      <c r="A9" s="7" t="s">
        <v>13</v>
      </c>
      <c r="B9" s="7" t="s">
        <v>37</v>
      </c>
      <c r="C9" s="8">
        <v>11700000</v>
      </c>
      <c r="D9" s="7">
        <v>425</v>
      </c>
      <c r="E9" s="35" t="s">
        <v>34</v>
      </c>
      <c r="F9" s="7"/>
      <c r="G9" s="7" t="s">
        <v>7</v>
      </c>
      <c r="H9" s="7" t="s">
        <v>88</v>
      </c>
      <c r="I9" s="7">
        <v>65</v>
      </c>
      <c r="J9" s="7">
        <v>4</v>
      </c>
      <c r="K9" s="7" t="s">
        <v>72</v>
      </c>
      <c r="L9" s="7"/>
      <c r="M9" s="37"/>
      <c r="N9" s="33"/>
    </row>
    <row r="10" spans="1:14" s="4" customFormat="1" ht="30" customHeight="1" x14ac:dyDescent="0.35">
      <c r="A10" s="44" t="s">
        <v>14</v>
      </c>
      <c r="B10" s="44" t="s">
        <v>83</v>
      </c>
      <c r="C10" s="45" t="s">
        <v>24</v>
      </c>
      <c r="D10" s="44" t="s">
        <v>24</v>
      </c>
      <c r="E10" s="46" t="s">
        <v>39</v>
      </c>
      <c r="F10" s="44"/>
      <c r="G10" s="44" t="s">
        <v>10</v>
      </c>
      <c r="H10" s="44" t="s">
        <v>15</v>
      </c>
      <c r="I10" s="44">
        <v>25</v>
      </c>
      <c r="J10" s="44">
        <v>6</v>
      </c>
      <c r="K10" s="47" t="s">
        <v>80</v>
      </c>
      <c r="L10" s="44">
        <v>95</v>
      </c>
      <c r="M10" s="47" t="s">
        <v>67</v>
      </c>
    </row>
    <row r="11" spans="1:14" s="4" customFormat="1" ht="30" customHeight="1" x14ac:dyDescent="0.35">
      <c r="A11" s="7" t="s">
        <v>8</v>
      </c>
      <c r="B11" s="7" t="s">
        <v>64</v>
      </c>
      <c r="C11" s="8">
        <v>6500000</v>
      </c>
      <c r="D11" s="7">
        <v>208</v>
      </c>
      <c r="E11" s="35" t="s">
        <v>63</v>
      </c>
      <c r="F11" s="7"/>
      <c r="G11" s="7" t="s">
        <v>84</v>
      </c>
      <c r="H11" s="7" t="s">
        <v>88</v>
      </c>
      <c r="I11" s="7">
        <v>35</v>
      </c>
      <c r="J11" s="36">
        <v>5</v>
      </c>
      <c r="K11" s="7" t="s">
        <v>74</v>
      </c>
      <c r="L11" s="7"/>
      <c r="M11" s="37"/>
    </row>
    <row r="12" spans="1:14" s="4" customFormat="1" ht="30" customHeight="1" x14ac:dyDescent="0.35">
      <c r="A12" s="7" t="s">
        <v>12</v>
      </c>
      <c r="B12" s="7" t="s">
        <v>82</v>
      </c>
      <c r="C12" s="8">
        <v>6300625</v>
      </c>
      <c r="D12" s="7">
        <v>96</v>
      </c>
      <c r="E12" s="35" t="s">
        <v>33</v>
      </c>
      <c r="F12" s="7"/>
      <c r="G12" s="7" t="s">
        <v>7</v>
      </c>
      <c r="H12" s="7" t="s">
        <v>88</v>
      </c>
      <c r="I12" s="7">
        <v>40</v>
      </c>
      <c r="J12" s="36">
        <v>5</v>
      </c>
      <c r="K12" s="7" t="s">
        <v>74</v>
      </c>
      <c r="L12" s="7">
        <v>85</v>
      </c>
      <c r="M12" s="37" t="s">
        <v>70</v>
      </c>
    </row>
    <row r="13" spans="1:14" x14ac:dyDescent="0.35">
      <c r="C13" s="23"/>
    </row>
  </sheetData>
  <sortState xmlns:xlrd2="http://schemas.microsoft.com/office/spreadsheetml/2017/richdata2" ref="A2:M13">
    <sortCondition ref="B2:B13"/>
    <sortCondition ref="E2:E13"/>
  </sortState>
  <phoneticPr fontId="5" type="noConversion"/>
  <hyperlinks>
    <hyperlink ref="E7" r:id="rId1" xr:uid="{7B8D0503-E92D-42ED-9EC8-B7C1E7A50B3E}"/>
    <hyperlink ref="E6" r:id="rId2" xr:uid="{061D8CFA-1919-4476-A90C-D4F62FA07619}"/>
    <hyperlink ref="E5" r:id="rId3" xr:uid="{05937C78-3150-44FE-AE9D-B2DEB055DA71}"/>
    <hyperlink ref="E4" r:id="rId4" xr:uid="{408E1369-6E21-470A-BF3F-65C8378A561F}"/>
    <hyperlink ref="E11" r:id="rId5" xr:uid="{57397853-57F1-4DD6-9FA6-8A8627DD9179}"/>
    <hyperlink ref="E8" r:id="rId6" xr:uid="{68F2C14F-30D8-401E-9D98-1C37EAD5F394}"/>
    <hyperlink ref="E12" r:id="rId7" xr:uid="{1E4045B2-7B3E-4C6D-B4B8-44ED4246E96B}"/>
    <hyperlink ref="E9" r:id="rId8" xr:uid="{BB9B6011-A9E0-4C2B-8257-2F4E1C8F6DA2}"/>
    <hyperlink ref="E3" r:id="rId9" xr:uid="{F8F05590-AD1C-4869-BA15-ACA97DC1CDD6}"/>
    <hyperlink ref="E10" r:id="rId10" xr:uid="{92B7B283-5F9B-456F-AD32-F08C7D68376C}"/>
    <hyperlink ref="F7" r:id="rId11" xr:uid="{97DE67D2-0049-44ED-A86C-4DC801EB66C1}"/>
    <hyperlink ref="E2" r:id="rId12" xr:uid="{F43C3987-9B08-4B23-83C8-B609ABB41921}"/>
    <hyperlink ref="F2" r:id="rId13" xr:uid="{52DAC307-209D-4F37-97A9-79F1123F5856}"/>
  </hyperlinks>
  <pageMargins left="0.7" right="0.7" top="0.75" bottom="0.75" header="0.3" footer="0.3"/>
  <pageSetup orientation="landscape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11696-5F6D-419A-A306-25E6D3CC565A}">
  <dimension ref="A1:L36"/>
  <sheetViews>
    <sheetView workbookViewId="0">
      <pane ySplit="1" topLeftCell="A2" activePane="bottomLeft" state="frozen"/>
      <selection pane="bottomLeft" activeCell="D8" sqref="D8"/>
    </sheetView>
  </sheetViews>
  <sheetFormatPr defaultRowHeight="14.5" x14ac:dyDescent="0.35"/>
  <cols>
    <col min="1" max="1" width="28" style="3" bestFit="1" customWidth="1"/>
    <col min="2" max="5" width="15.54296875" style="11" customWidth="1"/>
    <col min="6" max="9" width="15.54296875" style="12" customWidth="1"/>
    <col min="10" max="10" width="15.54296875" style="11" customWidth="1"/>
    <col min="11" max="11" width="15.54296875" style="12" customWidth="1"/>
    <col min="12" max="12" width="15.453125" bestFit="1" customWidth="1"/>
  </cols>
  <sheetData>
    <row r="1" spans="1:12" s="31" customFormat="1" ht="52" x14ac:dyDescent="0.35">
      <c r="A1" s="29"/>
      <c r="B1" s="32" t="s">
        <v>2</v>
      </c>
      <c r="C1" s="32" t="s">
        <v>85</v>
      </c>
      <c r="D1" s="32" t="s">
        <v>6</v>
      </c>
      <c r="E1" s="32" t="s">
        <v>8</v>
      </c>
      <c r="F1" s="30" t="s">
        <v>9</v>
      </c>
      <c r="G1" s="30" t="s">
        <v>11</v>
      </c>
      <c r="H1" s="30" t="s">
        <v>12</v>
      </c>
      <c r="I1" s="30" t="s">
        <v>13</v>
      </c>
      <c r="J1" s="32" t="s">
        <v>86</v>
      </c>
      <c r="K1" s="30" t="s">
        <v>87</v>
      </c>
      <c r="L1" s="29" t="s">
        <v>92</v>
      </c>
    </row>
    <row r="2" spans="1:12" x14ac:dyDescent="0.35">
      <c r="A2" s="6">
        <v>1999</v>
      </c>
      <c r="B2" s="24">
        <v>25831</v>
      </c>
      <c r="C2" s="24"/>
      <c r="D2" s="24"/>
      <c r="E2" s="24"/>
      <c r="F2" s="25"/>
      <c r="G2" s="25"/>
      <c r="H2" s="25"/>
      <c r="I2" s="25"/>
      <c r="J2" s="24"/>
      <c r="K2" s="25"/>
      <c r="L2" s="24">
        <f t="shared" ref="L2:L23" si="0">SUM(B2:K2)</f>
        <v>25831</v>
      </c>
    </row>
    <row r="3" spans="1:12" x14ac:dyDescent="0.35">
      <c r="A3" s="6">
        <v>2000</v>
      </c>
      <c r="B3" s="24">
        <v>23485</v>
      </c>
      <c r="C3" s="24"/>
      <c r="D3" s="24"/>
      <c r="E3" s="24"/>
      <c r="F3" s="25"/>
      <c r="G3" s="25"/>
      <c r="H3" s="25"/>
      <c r="I3" s="25"/>
      <c r="J3" s="24"/>
      <c r="K3" s="25"/>
      <c r="L3" s="24">
        <f t="shared" si="0"/>
        <v>23485</v>
      </c>
    </row>
    <row r="4" spans="1:12" x14ac:dyDescent="0.35">
      <c r="A4" s="6">
        <v>2001</v>
      </c>
      <c r="B4" s="24">
        <v>22292</v>
      </c>
      <c r="C4" s="24"/>
      <c r="D4" s="24"/>
      <c r="E4" s="24"/>
      <c r="F4" s="25"/>
      <c r="G4" s="25"/>
      <c r="H4" s="25"/>
      <c r="I4" s="25"/>
      <c r="J4" s="24"/>
      <c r="K4" s="25"/>
      <c r="L4" s="24">
        <f t="shared" si="0"/>
        <v>22292</v>
      </c>
    </row>
    <row r="5" spans="1:12" x14ac:dyDescent="0.35">
      <c r="A5" s="6">
        <v>2002</v>
      </c>
      <c r="B5" s="24">
        <v>20086</v>
      </c>
      <c r="C5" s="26">
        <v>6473</v>
      </c>
      <c r="D5" s="24"/>
      <c r="E5" s="24"/>
      <c r="F5" s="24"/>
      <c r="G5" s="24"/>
      <c r="H5" s="24"/>
      <c r="I5" s="24"/>
      <c r="J5" s="26"/>
      <c r="K5" s="24"/>
      <c r="L5" s="24">
        <f t="shared" si="0"/>
        <v>26559</v>
      </c>
    </row>
    <row r="6" spans="1:12" x14ac:dyDescent="0.35">
      <c r="A6" s="6">
        <v>2003</v>
      </c>
      <c r="B6" s="24">
        <v>31080</v>
      </c>
      <c r="C6" s="26">
        <v>10693</v>
      </c>
      <c r="D6" s="24"/>
      <c r="E6" s="24"/>
      <c r="F6" s="24"/>
      <c r="G6" s="24"/>
      <c r="H6" s="24"/>
      <c r="I6" s="24"/>
      <c r="J6" s="26"/>
      <c r="K6" s="24"/>
      <c r="L6" s="24">
        <f t="shared" si="0"/>
        <v>41773</v>
      </c>
    </row>
    <row r="7" spans="1:12" x14ac:dyDescent="0.35">
      <c r="A7" s="6">
        <v>2004</v>
      </c>
      <c r="B7" s="24">
        <v>35126</v>
      </c>
      <c r="C7" s="26">
        <v>11845</v>
      </c>
      <c r="D7" s="24"/>
      <c r="E7" s="24"/>
      <c r="F7" s="24"/>
      <c r="G7" s="24"/>
      <c r="H7" s="24"/>
      <c r="I7" s="24"/>
      <c r="J7" s="26"/>
      <c r="K7" s="24"/>
      <c r="L7" s="24">
        <f t="shared" si="0"/>
        <v>46971</v>
      </c>
    </row>
    <row r="8" spans="1:12" x14ac:dyDescent="0.35">
      <c r="A8" s="6">
        <v>2005</v>
      </c>
      <c r="B8" s="24"/>
      <c r="C8" s="26">
        <v>13081</v>
      </c>
      <c r="D8" s="26">
        <v>32418</v>
      </c>
      <c r="E8" s="24"/>
      <c r="F8" s="24"/>
      <c r="G8" s="24"/>
      <c r="H8" s="24"/>
      <c r="I8" s="24"/>
      <c r="J8" s="26"/>
      <c r="K8" s="24"/>
      <c r="L8" s="24">
        <f t="shared" si="0"/>
        <v>45499</v>
      </c>
    </row>
    <row r="9" spans="1:12" x14ac:dyDescent="0.35">
      <c r="A9" s="6">
        <v>2006</v>
      </c>
      <c r="B9" s="27"/>
      <c r="C9" s="26">
        <v>14366</v>
      </c>
      <c r="D9" s="26">
        <v>65174</v>
      </c>
      <c r="E9" s="24"/>
      <c r="F9" s="24"/>
      <c r="G9" s="24"/>
      <c r="H9" s="24"/>
      <c r="I9" s="24"/>
      <c r="J9" s="26"/>
      <c r="K9" s="24"/>
      <c r="L9" s="24">
        <f t="shared" si="0"/>
        <v>79540</v>
      </c>
    </row>
    <row r="10" spans="1:12" x14ac:dyDescent="0.35">
      <c r="A10" s="6">
        <v>2007</v>
      </c>
      <c r="B10" s="24"/>
      <c r="C10" s="26">
        <v>16328</v>
      </c>
      <c r="D10" s="26">
        <v>69791</v>
      </c>
      <c r="E10" s="24"/>
      <c r="F10" s="24"/>
      <c r="G10" s="24"/>
      <c r="H10" s="24"/>
      <c r="I10" s="24"/>
      <c r="J10" s="26"/>
      <c r="K10" s="24"/>
      <c r="L10" s="24">
        <f t="shared" si="0"/>
        <v>86119</v>
      </c>
    </row>
    <row r="11" spans="1:12" x14ac:dyDescent="0.35">
      <c r="A11" s="6">
        <v>2008</v>
      </c>
      <c r="B11" s="24"/>
      <c r="C11" s="26">
        <v>17388</v>
      </c>
      <c r="D11" s="26">
        <v>72196</v>
      </c>
      <c r="E11" s="24"/>
      <c r="F11" s="24"/>
      <c r="G11" s="24"/>
      <c r="H11" s="24"/>
      <c r="I11" s="24"/>
      <c r="J11" s="26"/>
      <c r="K11" s="24"/>
      <c r="L11" s="24">
        <f t="shared" si="0"/>
        <v>89584</v>
      </c>
    </row>
    <row r="12" spans="1:12" x14ac:dyDescent="0.35">
      <c r="A12" s="6">
        <v>2009</v>
      </c>
      <c r="B12" s="24"/>
      <c r="C12" s="26">
        <v>18390</v>
      </c>
      <c r="D12" s="26">
        <v>64737</v>
      </c>
      <c r="E12" s="26">
        <v>4268</v>
      </c>
      <c r="F12" s="24"/>
      <c r="G12" s="24"/>
      <c r="H12" s="24"/>
      <c r="I12" s="24"/>
      <c r="J12" s="26"/>
      <c r="K12" s="24"/>
      <c r="L12" s="24">
        <f t="shared" si="0"/>
        <v>87395</v>
      </c>
    </row>
    <row r="13" spans="1:12" x14ac:dyDescent="0.35">
      <c r="A13" s="6">
        <v>2010</v>
      </c>
      <c r="B13" s="24"/>
      <c r="C13" s="26">
        <v>18258</v>
      </c>
      <c r="D13" s="26">
        <v>59043</v>
      </c>
      <c r="E13" s="26">
        <v>16181</v>
      </c>
      <c r="F13" s="26">
        <v>284283</v>
      </c>
      <c r="G13" s="24"/>
      <c r="H13" s="24"/>
      <c r="I13" s="24"/>
      <c r="J13" s="26"/>
      <c r="K13" s="24"/>
      <c r="L13" s="24">
        <f t="shared" si="0"/>
        <v>377765</v>
      </c>
    </row>
    <row r="14" spans="1:12" x14ac:dyDescent="0.35">
      <c r="A14" s="6">
        <v>2011</v>
      </c>
      <c r="B14" s="24"/>
      <c r="C14" s="26">
        <v>18092</v>
      </c>
      <c r="D14" s="24"/>
      <c r="E14" s="26">
        <v>18143</v>
      </c>
      <c r="F14" s="26">
        <v>239219</v>
      </c>
      <c r="G14" s="24"/>
      <c r="H14" s="24"/>
      <c r="I14" s="24"/>
      <c r="J14" s="26"/>
      <c r="K14" s="24"/>
      <c r="L14" s="24">
        <f t="shared" si="0"/>
        <v>275454</v>
      </c>
    </row>
    <row r="15" spans="1:12" ht="12.65" customHeight="1" x14ac:dyDescent="0.35">
      <c r="A15" s="6">
        <v>2012</v>
      </c>
      <c r="B15" s="24"/>
      <c r="C15" s="24"/>
      <c r="D15" s="24"/>
      <c r="E15" s="26">
        <v>19310</v>
      </c>
      <c r="F15" s="26">
        <v>281406</v>
      </c>
      <c r="G15" s="24"/>
      <c r="H15" s="24"/>
      <c r="I15" s="24"/>
      <c r="J15" s="24"/>
      <c r="K15" s="24"/>
      <c r="L15" s="24">
        <f t="shared" si="0"/>
        <v>300716</v>
      </c>
    </row>
    <row r="16" spans="1:12" x14ac:dyDescent="0.35">
      <c r="A16" s="6">
        <v>2013</v>
      </c>
      <c r="B16" s="24"/>
      <c r="C16" s="24"/>
      <c r="D16" s="24"/>
      <c r="E16" s="26">
        <v>18272</v>
      </c>
      <c r="F16" s="26">
        <v>303455</v>
      </c>
      <c r="G16" s="26">
        <v>249148</v>
      </c>
      <c r="H16" s="24"/>
      <c r="I16" s="24"/>
      <c r="J16" s="24"/>
      <c r="K16" s="24"/>
      <c r="L16" s="24">
        <f t="shared" si="0"/>
        <v>570875</v>
      </c>
    </row>
    <row r="17" spans="1:12" x14ac:dyDescent="0.35">
      <c r="A17" s="6">
        <v>2014</v>
      </c>
      <c r="B17" s="24"/>
      <c r="C17" s="24"/>
      <c r="D17" s="24"/>
      <c r="E17" s="24"/>
      <c r="F17" s="26">
        <v>318558</v>
      </c>
      <c r="G17" s="26">
        <v>505910</v>
      </c>
      <c r="H17" s="26">
        <v>17383</v>
      </c>
      <c r="I17" s="24"/>
      <c r="J17" s="24"/>
      <c r="K17" s="24"/>
      <c r="L17" s="24">
        <f t="shared" si="0"/>
        <v>841851</v>
      </c>
    </row>
    <row r="18" spans="1:12" x14ac:dyDescent="0.35">
      <c r="A18" s="6">
        <v>2015</v>
      </c>
      <c r="B18" s="24"/>
      <c r="C18" s="24"/>
      <c r="D18" s="24"/>
      <c r="E18" s="24"/>
      <c r="F18" s="26">
        <v>340980</v>
      </c>
      <c r="G18" s="26">
        <v>470912</v>
      </c>
      <c r="H18" s="26">
        <v>17357</v>
      </c>
      <c r="I18" s="26">
        <v>25192</v>
      </c>
      <c r="J18" s="24"/>
      <c r="K18" s="24"/>
      <c r="L18" s="24">
        <f t="shared" si="0"/>
        <v>854441</v>
      </c>
    </row>
    <row r="19" spans="1:12" x14ac:dyDescent="0.35">
      <c r="A19" s="6">
        <v>2016</v>
      </c>
      <c r="B19" s="24"/>
      <c r="C19" s="24"/>
      <c r="D19" s="24"/>
      <c r="E19" s="24"/>
      <c r="F19" s="26">
        <v>384478</v>
      </c>
      <c r="G19" s="26">
        <v>452331</v>
      </c>
      <c r="H19" s="24"/>
      <c r="I19" s="26">
        <v>39339</v>
      </c>
      <c r="J19" s="24"/>
      <c r="K19" s="26"/>
      <c r="L19" s="24">
        <f t="shared" si="0"/>
        <v>876148</v>
      </c>
    </row>
    <row r="20" spans="1:12" x14ac:dyDescent="0.35">
      <c r="A20" s="6">
        <v>2017</v>
      </c>
      <c r="B20" s="24"/>
      <c r="C20" s="24"/>
      <c r="D20" s="24"/>
      <c r="E20" s="24"/>
      <c r="F20" s="24"/>
      <c r="G20" s="26">
        <v>395868</v>
      </c>
      <c r="H20" s="24"/>
      <c r="I20" s="26">
        <v>36358</v>
      </c>
      <c r="J20" s="24"/>
      <c r="K20" s="26"/>
      <c r="L20" s="24">
        <f t="shared" si="0"/>
        <v>432226</v>
      </c>
    </row>
    <row r="21" spans="1:12" x14ac:dyDescent="0.35">
      <c r="A21" s="6">
        <v>2018</v>
      </c>
      <c r="B21" s="24"/>
      <c r="C21" s="24"/>
      <c r="D21" s="24"/>
      <c r="E21" s="24"/>
      <c r="F21" s="24"/>
      <c r="G21" s="24"/>
      <c r="H21" s="24"/>
      <c r="I21" s="26">
        <v>37603</v>
      </c>
      <c r="J21" s="24"/>
      <c r="K21" s="26"/>
      <c r="L21" s="24">
        <f t="shared" si="0"/>
        <v>37603</v>
      </c>
    </row>
    <row r="22" spans="1:12" x14ac:dyDescent="0.35">
      <c r="A22" s="6">
        <v>2019</v>
      </c>
      <c r="B22" s="24"/>
      <c r="C22" s="24"/>
      <c r="D22" s="24"/>
      <c r="E22" s="24"/>
      <c r="F22" s="24"/>
      <c r="G22" s="24"/>
      <c r="H22" s="24"/>
      <c r="I22" s="24"/>
      <c r="J22" s="24">
        <v>170517</v>
      </c>
      <c r="K22" s="24">
        <v>30057</v>
      </c>
      <c r="L22" s="24">
        <f t="shared" si="0"/>
        <v>200574</v>
      </c>
    </row>
    <row r="23" spans="1:12" s="4" customFormat="1" ht="14.5" customHeight="1" x14ac:dyDescent="0.35">
      <c r="A23" s="7">
        <v>2020</v>
      </c>
      <c r="B23" s="8"/>
      <c r="C23" s="8"/>
      <c r="D23" s="8"/>
      <c r="E23" s="8"/>
      <c r="F23" s="8"/>
      <c r="G23" s="8"/>
      <c r="H23" s="8"/>
      <c r="I23" s="8"/>
      <c r="J23" s="8">
        <v>245041</v>
      </c>
      <c r="K23" s="8">
        <v>31336</v>
      </c>
      <c r="L23" s="8">
        <f t="shared" si="0"/>
        <v>276377</v>
      </c>
    </row>
    <row r="24" spans="1:12" ht="16.5" customHeight="1" x14ac:dyDescent="0.35">
      <c r="A24" s="5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2" ht="26.5" x14ac:dyDescent="0.35">
      <c r="A25" s="48" t="s">
        <v>91</v>
      </c>
      <c r="B25" s="15">
        <f t="shared" ref="B25:K25" si="1">SUM(B2:B24)</f>
        <v>157900</v>
      </c>
      <c r="C25" s="15">
        <f t="shared" si="1"/>
        <v>144914</v>
      </c>
      <c r="D25" s="15">
        <f t="shared" si="1"/>
        <v>363359</v>
      </c>
      <c r="E25" s="15">
        <f t="shared" si="1"/>
        <v>76174</v>
      </c>
      <c r="F25" s="15">
        <f t="shared" si="1"/>
        <v>2152379</v>
      </c>
      <c r="G25" s="15">
        <f t="shared" si="1"/>
        <v>2074169</v>
      </c>
      <c r="H25" s="15">
        <f t="shared" si="1"/>
        <v>34740</v>
      </c>
      <c r="I25" s="15">
        <f t="shared" si="1"/>
        <v>138492</v>
      </c>
      <c r="J25" s="15">
        <f t="shared" si="1"/>
        <v>415558</v>
      </c>
      <c r="K25" s="15">
        <f t="shared" si="1"/>
        <v>61393</v>
      </c>
      <c r="L25" s="16">
        <f>SUM(B25:K25)</f>
        <v>5619078</v>
      </c>
    </row>
    <row r="26" spans="1:12" ht="14.5" customHeight="1" x14ac:dyDescent="0.35">
      <c r="A26" s="49" t="s">
        <v>90</v>
      </c>
      <c r="B26" s="13"/>
      <c r="C26" s="13"/>
      <c r="D26" s="13"/>
      <c r="E26" s="13"/>
      <c r="F26" s="18"/>
      <c r="G26" s="18"/>
      <c r="H26" s="18"/>
      <c r="I26" s="18"/>
      <c r="J26" s="13"/>
      <c r="K26" s="18"/>
      <c r="L26" s="17"/>
    </row>
    <row r="27" spans="1:12" x14ac:dyDescent="0.35">
      <c r="A27" s="49"/>
      <c r="B27" s="13"/>
      <c r="C27" s="13"/>
      <c r="D27" s="13"/>
      <c r="E27" s="13"/>
      <c r="F27" s="18"/>
      <c r="G27" s="18"/>
      <c r="H27" s="18"/>
      <c r="I27" s="18"/>
      <c r="J27" s="13"/>
      <c r="K27" s="18"/>
      <c r="L27" s="17"/>
    </row>
    <row r="28" spans="1:12" x14ac:dyDescent="0.35">
      <c r="L28" s="2"/>
    </row>
    <row r="29" spans="1:12" x14ac:dyDescent="0.35">
      <c r="L29" s="2"/>
    </row>
    <row r="30" spans="1:12" x14ac:dyDescent="0.35">
      <c r="L30" s="2"/>
    </row>
    <row r="31" spans="1:12" x14ac:dyDescent="0.35">
      <c r="L31" s="2"/>
    </row>
    <row r="32" spans="1:12" x14ac:dyDescent="0.35">
      <c r="L32" s="2"/>
    </row>
    <row r="33" spans="12:12" x14ac:dyDescent="0.35">
      <c r="L33" s="2"/>
    </row>
    <row r="34" spans="12:12" x14ac:dyDescent="0.35">
      <c r="L34" s="2"/>
    </row>
    <row r="35" spans="12:12" x14ac:dyDescent="0.35">
      <c r="L35" s="2"/>
    </row>
    <row r="36" spans="12:12" x14ac:dyDescent="0.35">
      <c r="L36" s="2"/>
    </row>
  </sheetData>
  <mergeCells count="1">
    <mergeCell ref="A26:A2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C1FD0-24A7-4E5B-9ACE-128E23759BEC}">
  <dimension ref="A1:D28"/>
  <sheetViews>
    <sheetView workbookViewId="0">
      <selection activeCell="F22" sqref="F22"/>
    </sheetView>
  </sheetViews>
  <sheetFormatPr defaultRowHeight="14.5" x14ac:dyDescent="0.35"/>
  <cols>
    <col min="1" max="1" width="33.81640625" bestFit="1" customWidth="1"/>
    <col min="2" max="2" width="11.54296875" bestFit="1" customWidth="1"/>
    <col min="3" max="3" width="11.81640625" bestFit="1" customWidth="1"/>
    <col min="4" max="4" width="13.1796875" bestFit="1" customWidth="1"/>
  </cols>
  <sheetData>
    <row r="1" spans="1:4" s="10" customFormat="1" x14ac:dyDescent="0.35">
      <c r="A1" s="19"/>
      <c r="B1" s="19" t="s">
        <v>53</v>
      </c>
      <c r="C1" s="19" t="s">
        <v>54</v>
      </c>
      <c r="D1" s="19" t="s">
        <v>55</v>
      </c>
    </row>
    <row r="2" spans="1:4" x14ac:dyDescent="0.35">
      <c r="A2" s="5" t="s">
        <v>56</v>
      </c>
      <c r="B2" s="14">
        <v>25831</v>
      </c>
      <c r="C2" s="14">
        <v>157900</v>
      </c>
      <c r="D2" s="5">
        <f t="shared" ref="D2:D26" si="0">SUM(B2:B2)/C2</f>
        <v>0.16359088030398986</v>
      </c>
    </row>
    <row r="3" spans="1:4" x14ac:dyDescent="0.35">
      <c r="A3" s="5" t="s">
        <v>35</v>
      </c>
      <c r="B3" s="14">
        <v>6473</v>
      </c>
      <c r="C3" s="14">
        <v>144914</v>
      </c>
      <c r="D3" s="5">
        <f t="shared" si="0"/>
        <v>4.4667871979242858E-2</v>
      </c>
    </row>
    <row r="4" spans="1:4" x14ac:dyDescent="0.35">
      <c r="A4" s="5" t="s">
        <v>47</v>
      </c>
      <c r="B4" s="14">
        <v>170517</v>
      </c>
      <c r="C4" s="14">
        <v>170517</v>
      </c>
      <c r="D4" s="5">
        <f t="shared" si="0"/>
        <v>1</v>
      </c>
    </row>
    <row r="5" spans="1:4" x14ac:dyDescent="0.35">
      <c r="A5" s="5" t="s">
        <v>6</v>
      </c>
      <c r="B5" s="14">
        <v>32418</v>
      </c>
      <c r="C5" s="14">
        <v>363359</v>
      </c>
      <c r="D5" s="5">
        <f t="shared" si="0"/>
        <v>8.9217550686786343E-2</v>
      </c>
    </row>
    <row r="6" spans="1:4" x14ac:dyDescent="0.35">
      <c r="A6" s="5" t="s">
        <v>9</v>
      </c>
      <c r="B6" s="14">
        <v>284283</v>
      </c>
      <c r="C6" s="14">
        <v>2152379</v>
      </c>
      <c r="D6" s="5">
        <f t="shared" si="0"/>
        <v>0.13207850476147556</v>
      </c>
    </row>
    <row r="7" spans="1:4" x14ac:dyDescent="0.35">
      <c r="A7" s="5" t="s">
        <v>11</v>
      </c>
      <c r="B7" s="14">
        <v>249148</v>
      </c>
      <c r="C7" s="14">
        <v>2074169</v>
      </c>
      <c r="D7" s="5">
        <f t="shared" si="0"/>
        <v>0.1201194309624722</v>
      </c>
    </row>
    <row r="8" spans="1:4" x14ac:dyDescent="0.35">
      <c r="A8" s="5" t="s">
        <v>12</v>
      </c>
      <c r="B8" s="14">
        <v>17393</v>
      </c>
      <c r="C8" s="14">
        <v>34750</v>
      </c>
      <c r="D8" s="5">
        <f t="shared" si="0"/>
        <v>0.50051798561151084</v>
      </c>
    </row>
    <row r="9" spans="1:4" x14ac:dyDescent="0.35">
      <c r="A9" s="5" t="s">
        <v>13</v>
      </c>
      <c r="B9" s="14">
        <v>25192</v>
      </c>
      <c r="C9" s="14">
        <v>138492</v>
      </c>
      <c r="D9" s="5">
        <f t="shared" si="0"/>
        <v>0.18190220373739999</v>
      </c>
    </row>
    <row r="10" spans="1:4" x14ac:dyDescent="0.35">
      <c r="A10" s="5" t="s">
        <v>20</v>
      </c>
      <c r="B10" s="14">
        <v>153074</v>
      </c>
      <c r="C10" s="14">
        <v>7931804</v>
      </c>
      <c r="D10" s="5">
        <f t="shared" si="0"/>
        <v>1.9298762299219698E-2</v>
      </c>
    </row>
    <row r="11" spans="1:4" x14ac:dyDescent="0.35">
      <c r="A11" s="5" t="s">
        <v>25</v>
      </c>
      <c r="B11" s="14">
        <v>142935</v>
      </c>
      <c r="C11" s="14">
        <v>386506</v>
      </c>
      <c r="D11" s="5">
        <f t="shared" si="0"/>
        <v>0.36981314649707897</v>
      </c>
    </row>
    <row r="12" spans="1:4" x14ac:dyDescent="0.35">
      <c r="A12" s="5" t="s">
        <v>21</v>
      </c>
      <c r="B12" s="14">
        <v>2763</v>
      </c>
      <c r="C12" s="14">
        <v>655573</v>
      </c>
      <c r="D12" s="5">
        <f t="shared" si="0"/>
        <v>4.214633610597142E-3</v>
      </c>
    </row>
    <row r="13" spans="1:4" x14ac:dyDescent="0.35">
      <c r="A13" s="5" t="s">
        <v>57</v>
      </c>
      <c r="B13" s="14">
        <v>327417</v>
      </c>
      <c r="C13" s="14">
        <v>10074321</v>
      </c>
      <c r="D13" s="5">
        <f t="shared" si="0"/>
        <v>3.250015559361271E-2</v>
      </c>
    </row>
    <row r="14" spans="1:4" x14ac:dyDescent="0.35">
      <c r="A14" s="5" t="s">
        <v>22</v>
      </c>
      <c r="B14" s="14">
        <v>132577</v>
      </c>
      <c r="C14" s="14">
        <v>388200</v>
      </c>
      <c r="D14" s="5">
        <f t="shared" si="0"/>
        <v>0.34151725914477071</v>
      </c>
    </row>
    <row r="15" spans="1:4" x14ac:dyDescent="0.35">
      <c r="A15" s="5" t="s">
        <v>26</v>
      </c>
      <c r="B15" s="14">
        <v>62459</v>
      </c>
      <c r="C15" s="14">
        <v>662729</v>
      </c>
      <c r="D15" s="5">
        <f t="shared" si="0"/>
        <v>9.4245159031821457E-2</v>
      </c>
    </row>
    <row r="16" spans="1:4" x14ac:dyDescent="0.35">
      <c r="A16" s="5" t="s">
        <v>50</v>
      </c>
      <c r="B16" s="14">
        <v>29079</v>
      </c>
      <c r="C16" s="14">
        <v>81445</v>
      </c>
      <c r="D16" s="5">
        <f t="shared" si="0"/>
        <v>0.35703849223402295</v>
      </c>
    </row>
    <row r="17" spans="1:4" x14ac:dyDescent="0.35">
      <c r="A17" s="5" t="s">
        <v>17</v>
      </c>
      <c r="B17" s="14">
        <v>35282</v>
      </c>
      <c r="C17" s="14">
        <v>277784</v>
      </c>
      <c r="D17" s="5">
        <f t="shared" si="0"/>
        <v>0.12701235492324972</v>
      </c>
    </row>
    <row r="18" spans="1:4" x14ac:dyDescent="0.35">
      <c r="A18" s="5" t="s">
        <v>18</v>
      </c>
      <c r="B18" s="14">
        <v>16754</v>
      </c>
      <c r="C18" s="14">
        <v>20548</v>
      </c>
      <c r="D18" s="5">
        <f t="shared" si="0"/>
        <v>0.81535915904224254</v>
      </c>
    </row>
    <row r="19" spans="1:4" x14ac:dyDescent="0.35">
      <c r="A19" s="5" t="s">
        <v>27</v>
      </c>
      <c r="B19" s="14">
        <v>19395</v>
      </c>
      <c r="C19" s="14">
        <v>60978</v>
      </c>
      <c r="D19" s="5">
        <f t="shared" si="0"/>
        <v>0.31806553183115222</v>
      </c>
    </row>
    <row r="20" spans="1:4" x14ac:dyDescent="0.35">
      <c r="A20" s="5" t="s">
        <v>19</v>
      </c>
      <c r="B20" s="14">
        <v>21847</v>
      </c>
      <c r="C20" s="14">
        <v>169420</v>
      </c>
      <c r="D20" s="5">
        <f t="shared" si="0"/>
        <v>0.12895171762483768</v>
      </c>
    </row>
    <row r="21" spans="1:4" x14ac:dyDescent="0.35">
      <c r="A21" s="5" t="s">
        <v>51</v>
      </c>
      <c r="B21" s="14">
        <v>30057</v>
      </c>
      <c r="C21" s="14">
        <v>30057</v>
      </c>
      <c r="D21" s="5">
        <f t="shared" si="0"/>
        <v>1</v>
      </c>
    </row>
    <row r="22" spans="1:4" x14ac:dyDescent="0.35">
      <c r="A22" s="5" t="s">
        <v>58</v>
      </c>
      <c r="B22" s="14">
        <v>88484</v>
      </c>
      <c r="C22" s="14">
        <v>193325</v>
      </c>
      <c r="D22" s="5">
        <f t="shared" si="0"/>
        <v>0.45769559032716928</v>
      </c>
    </row>
    <row r="23" spans="1:4" x14ac:dyDescent="0.35">
      <c r="A23" s="5" t="s">
        <v>28</v>
      </c>
      <c r="B23" s="14">
        <v>76000</v>
      </c>
      <c r="C23" s="14">
        <v>380000</v>
      </c>
      <c r="D23" s="5">
        <f t="shared" si="0"/>
        <v>0.2</v>
      </c>
    </row>
    <row r="24" spans="1:4" x14ac:dyDescent="0.35">
      <c r="A24" s="5" t="s">
        <v>59</v>
      </c>
      <c r="B24" s="14">
        <v>2226030</v>
      </c>
      <c r="C24" s="14">
        <v>3484323</v>
      </c>
      <c r="D24" s="5">
        <f t="shared" si="0"/>
        <v>0.63887016215201631</v>
      </c>
    </row>
    <row r="25" spans="1:4" x14ac:dyDescent="0.35">
      <c r="A25" s="5" t="s">
        <v>16</v>
      </c>
      <c r="B25" s="14">
        <v>542</v>
      </c>
      <c r="C25" s="14">
        <v>542</v>
      </c>
      <c r="D25" s="5">
        <f t="shared" si="0"/>
        <v>1</v>
      </c>
    </row>
    <row r="26" spans="1:4" x14ac:dyDescent="0.35">
      <c r="A26" s="5" t="s">
        <v>60</v>
      </c>
      <c r="B26" s="14">
        <v>561088</v>
      </c>
      <c r="C26" s="14">
        <v>716410</v>
      </c>
      <c r="D26" s="5">
        <f t="shared" si="0"/>
        <v>0.78319398110020799</v>
      </c>
    </row>
    <row r="27" spans="1:4" x14ac:dyDescent="0.35">
      <c r="A27" s="19" t="s">
        <v>61</v>
      </c>
      <c r="B27" s="20">
        <f>SUM(B2:B26)</f>
        <v>4737038</v>
      </c>
      <c r="C27" s="20">
        <f>SUM(C2:C26)</f>
        <v>30750445</v>
      </c>
      <c r="D27" s="19">
        <f>B27/C27</f>
        <v>0.15404778695072543</v>
      </c>
    </row>
    <row r="28" spans="1:4" x14ac:dyDescent="0.35">
      <c r="A28" s="19" t="s">
        <v>62</v>
      </c>
      <c r="B28" s="21">
        <f>B27/141541</f>
        <v>33.467603026684849</v>
      </c>
      <c r="C28" s="22"/>
      <c r="D28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Abatements List</vt:lpstr>
      <vt:lpstr>Abatements by Year</vt:lpstr>
      <vt:lpstr>First Year Ratios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Rosenfield, Daniel B.</dc:creator>
  <cp:lastModifiedBy>Rosenfield, Daniel B.</cp:lastModifiedBy>
  <dcterms:created xsi:type="dcterms:W3CDTF">2020-11-02T18:57:58Z</dcterms:created>
  <dcterms:modified xsi:type="dcterms:W3CDTF">2021-07-21T21:16:29Z</dcterms:modified>
</cp:coreProperties>
</file>