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PP vs. tax credit" sheetId="1" r:id="rId4"/>
    <sheet state="visible" name="PPP Payroll Cost Calculation" sheetId="2" r:id="rId5"/>
  </sheets>
  <definedNames/>
  <calcPr/>
</workbook>
</file>

<file path=xl/sharedStrings.xml><?xml version="1.0" encoding="utf-8"?>
<sst xmlns="http://schemas.openxmlformats.org/spreadsheetml/2006/main" count="18" uniqueCount="18">
  <si>
    <t>PPP Payroll Cost Calculation</t>
  </si>
  <si>
    <t>Employee Salary, wages, commissions, or tips</t>
  </si>
  <si>
    <t>Employee benefits including costs for vacation, parental, family, medical, or sick leave;
allowance for separation or dismissal; payments required for the provisions of group
health care benefits including insurance premiums; and payment of any retirement
benefit;</t>
  </si>
  <si>
    <t>State and local taxes assessed on compensation</t>
  </si>
  <si>
    <t>For a sole proprietor or independent contractor: wages, commissions, income, or net
earnings from self-employment, capped at $100,000 on an annualized basis for each
employee.</t>
  </si>
  <si>
    <t>https://bridal.vision/covid-response</t>
  </si>
  <si>
    <t>Fill in yellow squares to determine which option is right for you</t>
  </si>
  <si>
    <t>Calculate PPP vs Payroll Tax Credit</t>
  </si>
  <si>
    <t>PPP</t>
  </si>
  <si>
    <t>Tax Credit</t>
  </si>
  <si>
    <t>Payroll Costs 01/01/2019-12/31/2019</t>
  </si>
  <si>
    <t>Enter Number of Eligible Employees</t>
  </si>
  <si>
    <t>12 Months</t>
  </si>
  <si>
    <t>x 250%</t>
  </si>
  <si>
    <t>$10M loan maximum</t>
  </si>
  <si>
    <t>Assumed min wages per employee March-December 2020 to receive maximum tax credit</t>
  </si>
  <si>
    <t>Max Loan Amount</t>
  </si>
  <si>
    <t>Max Tax Credit for 2020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</si>
</sst>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7">
    <font>
      <sz val="10.0"/>
      <color rgb="FF000000"/>
      <name val="Arial"/>
    </font>
    <font>
      <b/>
      <sz val="14.0"/>
      <color rgb="FFDF1B90"/>
      <name val="Helvetica"/>
    </font>
    <font>
      <color theme="1"/>
      <name val="Arial"/>
    </font>
    <font/>
    <font>
      <b/>
      <color theme="1"/>
      <name val="Arial"/>
    </font>
    <font>
      <u/>
      <color rgb="FF0000FF"/>
    </font>
    <font>
      <sz val="14.0"/>
      <color rgb="FF000000"/>
      <name val="Helvetica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6">
    <border/>
    <border>
      <left style="thin">
        <color rgb="FFFFFFFF"/>
      </left>
      <right style="thin">
        <color rgb="FFFFFFFF"/>
      </right>
      <top style="thin">
        <color rgb="FFFFFFFF"/>
      </top>
      <bottom style="thick">
        <color rgb="FFDF1B9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434343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/>
    </xf>
    <xf borderId="2" fillId="0" fontId="2" numFmtId="0" xfId="0" applyBorder="1" applyFont="1"/>
    <xf borderId="1" fillId="0" fontId="1" numFmtId="0" xfId="0" applyAlignment="1" applyBorder="1" applyFont="1">
      <alignment horizontal="center" readingOrder="0"/>
    </xf>
    <xf borderId="0" fillId="0" fontId="2" numFmtId="0" xfId="0" applyAlignment="1" applyFont="1">
      <alignment readingOrder="0"/>
    </xf>
    <xf borderId="0" fillId="2" fontId="3" numFmtId="164" xfId="0" applyAlignment="1" applyFill="1" applyFont="1" applyNumberFormat="1">
      <alignment readingOrder="0"/>
    </xf>
    <xf borderId="0" fillId="0" fontId="4" numFmtId="164" xfId="0" applyFont="1" applyNumberFormat="1"/>
    <xf borderId="2" fillId="0" fontId="5" numFmtId="0" xfId="0" applyAlignment="1" applyBorder="1" applyFont="1">
      <alignment readingOrder="0"/>
    </xf>
    <xf borderId="3" fillId="0" fontId="1" numFmtId="0" xfId="0" applyAlignment="1" applyBorder="1" applyFont="1">
      <alignment horizontal="left" readingOrder="0"/>
    </xf>
    <xf borderId="2" fillId="0" fontId="3" numFmtId="0" xfId="0" applyAlignment="1" applyBorder="1" applyFont="1">
      <alignment readingOrder="0"/>
    </xf>
    <xf borderId="3" fillId="0" fontId="1" numFmtId="0" xfId="0" applyAlignment="1" applyBorder="1" applyFont="1">
      <alignment horizontal="center" readingOrder="0"/>
    </xf>
    <xf borderId="3" fillId="0" fontId="6" numFmtId="0" xfId="0" applyAlignment="1" applyBorder="1" applyFont="1">
      <alignment horizontal="left" readingOrder="0"/>
    </xf>
    <xf borderId="2" fillId="0" fontId="3" numFmtId="0" xfId="0" applyBorder="1" applyFont="1"/>
    <xf borderId="2" fillId="0" fontId="2" numFmtId="0" xfId="0" applyAlignment="1" applyBorder="1" applyFont="1">
      <alignment readingOrder="0"/>
    </xf>
    <xf borderId="2" fillId="2" fontId="4" numFmtId="165" xfId="0" applyAlignment="1" applyBorder="1" applyFont="1" applyNumberFormat="1">
      <alignment readingOrder="0"/>
    </xf>
    <xf borderId="2" fillId="2" fontId="3" numFmtId="0" xfId="0" applyAlignment="1" applyBorder="1" applyFont="1">
      <alignment readingOrder="0"/>
    </xf>
    <xf borderId="4" fillId="0" fontId="2" numFmtId="0" xfId="0" applyAlignment="1" applyBorder="1" applyFont="1">
      <alignment readingOrder="0"/>
    </xf>
    <xf borderId="5" fillId="0" fontId="2" numFmtId="165" xfId="0" applyBorder="1" applyFont="1" applyNumberFormat="1"/>
    <xf borderId="2" fillId="0" fontId="2" numFmtId="165" xfId="0" applyBorder="1" applyFont="1" applyNumberFormat="1"/>
    <xf borderId="2" fillId="0" fontId="2" numFmtId="0" xfId="0" applyAlignment="1" applyBorder="1" applyFont="1">
      <alignment shrinkToFit="0" wrapText="1"/>
    </xf>
    <xf borderId="2" fillId="0" fontId="2" numFmtId="165" xfId="0" applyAlignment="1" applyBorder="1" applyFont="1" applyNumberFormat="1">
      <alignment readingOrder="0"/>
    </xf>
    <xf borderId="2" fillId="0" fontId="2" numFmtId="0" xfId="0" applyAlignment="1" applyBorder="1" applyFont="1">
      <alignment readingOrder="0" shrinkToFit="0" wrapText="1"/>
    </xf>
    <xf borderId="2" fillId="0" fontId="4" numFmtId="0" xfId="0" applyAlignment="1" applyBorder="1" applyFont="1">
      <alignment readingOrder="0"/>
    </xf>
    <xf borderId="2" fillId="0" fontId="4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0</xdr:row>
      <xdr:rowOff>47625</xdr:rowOff>
    </xdr:from>
    <xdr:ext cx="1619250" cy="6096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bridal.vision/covid-response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43"/>
    <col customWidth="1" min="2" max="2" width="27.29"/>
    <col customWidth="1" min="3" max="3" width="4.43"/>
    <col customWidth="1" min="5" max="5" width="4.43"/>
    <col customWidth="1" min="6" max="6" width="31.0"/>
  </cols>
  <sheetData>
    <row r="1" ht="55.5" customHeight="1">
      <c r="A1" s="2"/>
      <c r="B1" s="2"/>
      <c r="C1" s="7" t="s">
        <v>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>
      <c r="A2" s="2"/>
      <c r="B2" s="8"/>
      <c r="C2" s="9" t="s">
        <v>6</v>
      </c>
      <c r="D2" s="1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>
      <c r="A3" s="2"/>
      <c r="B3" s="8"/>
      <c r="C3" s="2"/>
      <c r="D3" s="1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>
      <c r="A4" s="2"/>
      <c r="B4" s="11" t="s">
        <v>7</v>
      </c>
      <c r="C4" s="10"/>
      <c r="D4" s="10"/>
      <c r="E4" s="2"/>
      <c r="F4" s="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ht="11.25" customHeight="1">
      <c r="A5" s="2"/>
      <c r="B5" s="8"/>
      <c r="C5" s="10"/>
      <c r="D5" s="10"/>
      <c r="E5" s="2"/>
      <c r="F5" s="1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>
      <c r="A6" s="2"/>
      <c r="B6" s="1" t="s">
        <v>8</v>
      </c>
      <c r="C6" s="3"/>
      <c r="D6" s="3"/>
      <c r="E6" s="2"/>
      <c r="F6" s="3" t="s">
        <v>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>
      <c r="A7" s="2"/>
      <c r="B7" s="2"/>
      <c r="C7" s="2"/>
      <c r="D7" s="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>
      <c r="A8" s="2"/>
      <c r="C8" s="2"/>
      <c r="E8" s="2"/>
      <c r="G8" s="1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>
      <c r="A9" s="2"/>
      <c r="B9" s="2"/>
      <c r="C9" s="2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>
      <c r="A10" s="2"/>
      <c r="B10" s="13" t="s">
        <v>10</v>
      </c>
      <c r="C10" s="2"/>
      <c r="D10" s="14">
        <f>'PPP Payroll Cost Calculation'!B7</f>
        <v>530050</v>
      </c>
      <c r="E10" s="2"/>
      <c r="F10" s="9" t="s">
        <v>11</v>
      </c>
      <c r="G10" s="15">
        <v>4.0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>
      <c r="A11" s="2"/>
      <c r="B11" s="13" t="s">
        <v>12</v>
      </c>
      <c r="C11" s="2"/>
      <c r="D11" s="16">
        <v>12.0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>
      <c r="A12" s="2"/>
      <c r="B12" s="2"/>
      <c r="C12" s="2"/>
      <c r="D12" s="17">
        <f>D10/D11</f>
        <v>44170.83333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>
      <c r="A14" s="2"/>
      <c r="B14" s="13" t="s">
        <v>13</v>
      </c>
      <c r="C14" s="2"/>
      <c r="D14" s="18">
        <f>D12*2.5</f>
        <v>110427.0833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>
      <c r="A15" s="2"/>
      <c r="B15" s="2"/>
      <c r="C15" s="2"/>
      <c r="D15" s="2"/>
      <c r="E15" s="2"/>
      <c r="F15" s="1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>
      <c r="A16" s="2"/>
      <c r="B16" s="13" t="s">
        <v>14</v>
      </c>
      <c r="C16" s="2"/>
      <c r="D16" s="20">
        <v>1.0E7</v>
      </c>
      <c r="E16" s="2"/>
      <c r="F16" s="21" t="s">
        <v>15</v>
      </c>
      <c r="G16" s="18">
        <f>G10*10000</f>
        <v>40000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>
      <c r="A18" s="2"/>
      <c r="B18" s="22" t="s">
        <v>16</v>
      </c>
      <c r="C18" s="2"/>
      <c r="D18" s="23">
        <f>if(D14&lt;D16,D14,D16)</f>
        <v>110427.0833</v>
      </c>
      <c r="E18" s="2"/>
      <c r="F18" s="22" t="s">
        <v>17</v>
      </c>
      <c r="G18" s="23">
        <f>G16*0.5</f>
        <v>20000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</row>
  </sheetData>
  <hyperlinks>
    <hyperlink r:id="rId1" ref="C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1.43"/>
  </cols>
  <sheetData>
    <row r="1">
      <c r="A1" s="1" t="s">
        <v>0</v>
      </c>
      <c r="B1" s="2"/>
      <c r="C1" s="3"/>
    </row>
    <row r="3">
      <c r="A3" s="4" t="s">
        <v>1</v>
      </c>
      <c r="B3" s="5">
        <v>190000.0</v>
      </c>
    </row>
    <row r="4">
      <c r="A4" s="4" t="s">
        <v>2</v>
      </c>
      <c r="B4" s="5">
        <v>300000.0</v>
      </c>
    </row>
    <row r="5">
      <c r="A5" s="4" t="s">
        <v>3</v>
      </c>
      <c r="B5" s="5">
        <v>50.0</v>
      </c>
    </row>
    <row r="6">
      <c r="A6" s="4" t="s">
        <v>4</v>
      </c>
      <c r="B6" s="5">
        <v>40000.0</v>
      </c>
    </row>
    <row r="7">
      <c r="B7" s="6">
        <f>SUM(B3:B6)</f>
        <v>530050</v>
      </c>
    </row>
  </sheetData>
  <drawing r:id="rId1"/>
</worksheet>
</file>