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ndyknowles 1/Desktop/"/>
    </mc:Choice>
  </mc:AlternateContent>
  <xr:revisionPtr revIDLastSave="0" documentId="13_ncr:1_{A74E685D-DD18-0F4C-942B-73743276F39E}" xr6:coauthVersionLast="47" xr6:coauthVersionMax="47" xr10:uidLastSave="{00000000-0000-0000-0000-000000000000}"/>
  <bookViews>
    <workbookView xWindow="-27540" yWindow="500" windowWidth="27220" windowHeight="23640" xr2:uid="{00000000-000D-0000-FFFF-FFFF00000000}"/>
  </bookViews>
  <sheets>
    <sheet name="Feeding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" l="1"/>
  <c r="P19" i="1"/>
  <c r="N19" i="1"/>
  <c r="L19" i="1"/>
  <c r="J19" i="1"/>
  <c r="H19" i="1"/>
  <c r="F19" i="1"/>
  <c r="D19" i="1"/>
  <c r="R10" i="1"/>
  <c r="P10" i="1"/>
  <c r="N10" i="1"/>
  <c r="L10" i="1"/>
  <c r="J10" i="1"/>
  <c r="H10" i="1"/>
  <c r="F10" i="1"/>
  <c r="D10" i="1"/>
  <c r="B10" i="1"/>
  <c r="D13" i="1"/>
  <c r="D14" i="1" s="1"/>
  <c r="B20" i="1"/>
  <c r="B6" i="1"/>
  <c r="B14" i="1" s="1"/>
  <c r="R21" i="1"/>
  <c r="R22" i="1" s="1"/>
  <c r="P21" i="1"/>
  <c r="P22" i="1" s="1"/>
  <c r="N21" i="1"/>
  <c r="N22" i="1" s="1"/>
  <c r="L21" i="1"/>
  <c r="L22" i="1" s="1"/>
  <c r="J21" i="1"/>
  <c r="J22" i="1" s="1"/>
  <c r="H21" i="1"/>
  <c r="H22" i="1" s="1"/>
  <c r="F21" i="1"/>
  <c r="F22" i="1" s="1"/>
  <c r="D21" i="1"/>
  <c r="D22" i="1" s="1"/>
  <c r="B22" i="1"/>
  <c r="R5" i="1"/>
  <c r="P5" i="1"/>
  <c r="N5" i="1"/>
  <c r="L5" i="1"/>
  <c r="J5" i="1"/>
  <c r="H5" i="1"/>
  <c r="F5" i="1"/>
  <c r="D5" i="1"/>
  <c r="D3" i="1"/>
  <c r="F3" i="1" s="1"/>
  <c r="B4" i="1"/>
  <c r="F13" i="1" l="1"/>
  <c r="B9" i="1"/>
  <c r="D23" i="1"/>
  <c r="B23" i="1"/>
  <c r="B26" i="1" s="1"/>
  <c r="D20" i="1"/>
  <c r="D4" i="1"/>
  <c r="D8" i="1" s="1"/>
  <c r="B8" i="1"/>
  <c r="H3" i="1"/>
  <c r="F4" i="1"/>
  <c r="F9" i="1" s="1"/>
  <c r="F20" i="1"/>
  <c r="D26" i="1" l="1"/>
  <c r="F14" i="1"/>
  <c r="F23" i="1" s="1"/>
  <c r="F26" i="1" s="1"/>
  <c r="H13" i="1"/>
  <c r="B25" i="1"/>
  <c r="H20" i="1"/>
  <c r="D9" i="1"/>
  <c r="D25" i="1"/>
  <c r="J3" i="1"/>
  <c r="H4" i="1"/>
  <c r="F8" i="1"/>
  <c r="D27" i="1" l="1"/>
  <c r="D29" i="1" s="1"/>
  <c r="B27" i="1"/>
  <c r="B29" i="1" s="1"/>
  <c r="F25" i="1"/>
  <c r="F27" i="1" s="1"/>
  <c r="H14" i="1"/>
  <c r="H23" i="1" s="1"/>
  <c r="H25" i="1" s="1"/>
  <c r="H27" i="1" s="1"/>
  <c r="J13" i="1"/>
  <c r="F29" i="1"/>
  <c r="J20" i="1"/>
  <c r="H9" i="1"/>
  <c r="H8" i="1"/>
  <c r="L3" i="1"/>
  <c r="J4" i="1"/>
  <c r="H26" i="1" l="1"/>
  <c r="J14" i="1"/>
  <c r="J23" i="1" s="1"/>
  <c r="J25" i="1" s="1"/>
  <c r="J27" i="1" s="1"/>
  <c r="L13" i="1"/>
  <c r="L20" i="1"/>
  <c r="H29" i="1"/>
  <c r="J26" i="1"/>
  <c r="N3" i="1"/>
  <c r="L4" i="1"/>
  <c r="J9" i="1"/>
  <c r="J8" i="1"/>
  <c r="N13" i="1" l="1"/>
  <c r="L14" i="1"/>
  <c r="L23" i="1" s="1"/>
  <c r="L26" i="1" s="1"/>
  <c r="N20" i="1"/>
  <c r="L9" i="1"/>
  <c r="L8" i="1"/>
  <c r="N4" i="1"/>
  <c r="P3" i="1"/>
  <c r="J29" i="1"/>
  <c r="L25" i="1" l="1"/>
  <c r="L27" i="1" s="1"/>
  <c r="L29" i="1" s="1"/>
  <c r="N14" i="1"/>
  <c r="N23" i="1" s="1"/>
  <c r="N26" i="1" s="1"/>
  <c r="P13" i="1"/>
  <c r="R3" i="1"/>
  <c r="P4" i="1"/>
  <c r="P20" i="1"/>
  <c r="N8" i="1"/>
  <c r="N9" i="1"/>
  <c r="N25" i="1" l="1"/>
  <c r="P14" i="1"/>
  <c r="P23" i="1" s="1"/>
  <c r="P26" i="1" s="1"/>
  <c r="R13" i="1"/>
  <c r="R14" i="1" s="1"/>
  <c r="R23" i="1" s="1"/>
  <c r="P8" i="1"/>
  <c r="P9" i="1"/>
  <c r="R20" i="1"/>
  <c r="R4" i="1"/>
  <c r="N27" i="1" l="1"/>
  <c r="N29" i="1" s="1"/>
  <c r="P25" i="1"/>
  <c r="R26" i="1"/>
  <c r="R25" i="1"/>
  <c r="R27" i="1" s="1"/>
  <c r="R9" i="1"/>
  <c r="R8" i="1"/>
  <c r="P27" i="1" l="1"/>
  <c r="P29" i="1" s="1"/>
  <c r="R29" i="1"/>
</calcChain>
</file>

<file path=xl/sharedStrings.xml><?xml version="1.0" encoding="utf-8"?>
<sst xmlns="http://schemas.openxmlformats.org/spreadsheetml/2006/main" count="29" uniqueCount="26">
  <si>
    <t>Baseline Price Delivered</t>
  </si>
  <si>
    <t>Price per lbs</t>
  </si>
  <si>
    <t>Lbs fed per hd/day</t>
  </si>
  <si>
    <t>Lbs fed per hd/week</t>
  </si>
  <si>
    <t>Cost per hd/week</t>
  </si>
  <si>
    <t>Cost per hd/season</t>
  </si>
  <si>
    <t>Cost per hd/day</t>
  </si>
  <si>
    <t>$10 Increase</t>
  </si>
  <si>
    <t>$20 Increase</t>
  </si>
  <si>
    <t>$25 Increase</t>
  </si>
  <si>
    <t>$30 increase</t>
  </si>
  <si>
    <t>$35 Increase</t>
  </si>
  <si>
    <t>$40 increase</t>
  </si>
  <si>
    <t>$45 Increase</t>
  </si>
  <si>
    <t>$50 Increase</t>
  </si>
  <si>
    <t>Total Lbs feed per wk/DDG Equivalent</t>
  </si>
  <si>
    <t>Cost Savings Feeding 100% DDG Cube</t>
  </si>
  <si>
    <t>% of Actual Protein</t>
  </si>
  <si>
    <t>% of Protein</t>
  </si>
  <si>
    <t>OTHER SUPPLEMENT</t>
  </si>
  <si>
    <t>MHM DISTILLERS GRAIN CUBE</t>
  </si>
  <si>
    <t>Protein Calculation</t>
  </si>
  <si>
    <t>Lbs of Protein per Week</t>
  </si>
  <si>
    <t>Cost per hd/season (180 days)</t>
  </si>
  <si>
    <t>Baseline Price</t>
  </si>
  <si>
    <t>Lbs of Protein per Lb of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</si>
</sst>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0" fontId="2" fillId="0" borderId="0" xfId="0" applyFont="1"/>
    <xf numFmtId="2" fontId="3" fillId="0" borderId="0" xfId="0" applyNumberFormat="1" applyFont="1"/>
    <xf numFmtId="9" fontId="0" fillId="0" borderId="0" xfId="2" applyFont="1"/>
    <xf numFmtId="9" fontId="2" fillId="0" borderId="0" xfId="2" applyFont="1"/>
    <xf numFmtId="9" fontId="3" fillId="0" borderId="0" xfId="2" applyFont="1"/>
    <xf numFmtId="0" fontId="3" fillId="0" borderId="0" xfId="0" applyFont="1"/>
    <xf numFmtId="2" fontId="0" fillId="0" borderId="0" xfId="0" applyNumberFormat="1"/>
    <xf numFmtId="0" fontId="4" fillId="0" borderId="0" xfId="0" applyFont="1"/>
    <xf numFmtId="164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1" max="1" width="35.1640625" bestFit="1" customWidth="1"/>
    <col min="3" max="3" width="3.5" customWidth="1"/>
    <col min="4" max="4" width="11.83203125" bestFit="1" customWidth="1"/>
    <col min="5" max="5" width="3.6640625" customWidth="1"/>
    <col min="6" max="6" width="11.83203125" bestFit="1" customWidth="1"/>
    <col min="7" max="7" width="4" customWidth="1"/>
    <col min="8" max="8" width="11.83203125" bestFit="1" customWidth="1"/>
    <col min="9" max="9" width="3.6640625" customWidth="1"/>
    <col min="10" max="10" width="11.83203125" bestFit="1" customWidth="1"/>
    <col min="11" max="11" width="3.6640625" customWidth="1"/>
    <col min="12" max="12" width="11.83203125" bestFit="1" customWidth="1"/>
    <col min="13" max="13" width="3.6640625" customWidth="1"/>
    <col min="14" max="14" width="11.83203125" bestFit="1" customWidth="1"/>
    <col min="15" max="15" width="3.6640625" customWidth="1"/>
    <col min="16" max="16" width="11.83203125" bestFit="1" customWidth="1"/>
    <col min="17" max="17" width="3.83203125" customWidth="1"/>
    <col min="18" max="18" width="11.83203125" bestFit="1" customWidth="1"/>
  </cols>
  <sheetData>
    <row r="1" spans="1:18" x14ac:dyDescent="0.2">
      <c r="A1" s="12" t="s">
        <v>20</v>
      </c>
    </row>
    <row r="2" spans="1:18" x14ac:dyDescent="0.2">
      <c r="D2" t="s">
        <v>7</v>
      </c>
      <c r="F2" t="s">
        <v>8</v>
      </c>
      <c r="H2" t="s">
        <v>9</v>
      </c>
      <c r="J2" t="s">
        <v>10</v>
      </c>
      <c r="L2" t="s">
        <v>11</v>
      </c>
      <c r="N2" t="s">
        <v>12</v>
      </c>
      <c r="P2" t="s">
        <v>13</v>
      </c>
      <c r="R2" t="s">
        <v>14</v>
      </c>
    </row>
    <row r="3" spans="1:18" x14ac:dyDescent="0.2">
      <c r="A3" t="s">
        <v>0</v>
      </c>
      <c r="B3" s="1">
        <v>400</v>
      </c>
      <c r="D3" s="2">
        <f>B3+10</f>
        <v>410</v>
      </c>
      <c r="F3" s="2">
        <f>D3+10</f>
        <v>420</v>
      </c>
      <c r="H3" s="2">
        <f>F3+10</f>
        <v>430</v>
      </c>
      <c r="J3" s="2">
        <f>H3+10</f>
        <v>440</v>
      </c>
      <c r="L3" s="2">
        <f>J3+10</f>
        <v>450</v>
      </c>
      <c r="N3" s="2">
        <f>L3+10</f>
        <v>460</v>
      </c>
      <c r="P3" s="2">
        <f>N3+10</f>
        <v>470</v>
      </c>
      <c r="R3" s="2">
        <f>P3+10</f>
        <v>480</v>
      </c>
    </row>
    <row r="4" spans="1:18" x14ac:dyDescent="0.2">
      <c r="A4" t="s">
        <v>1</v>
      </c>
      <c r="B4" s="4">
        <f>B3/2000</f>
        <v>0.2</v>
      </c>
      <c r="D4" s="4">
        <f>D3/2000</f>
        <v>0.20499999999999999</v>
      </c>
      <c r="F4" s="4">
        <f>F3/2000</f>
        <v>0.21</v>
      </c>
      <c r="H4" s="4">
        <f>H3/2000</f>
        <v>0.215</v>
      </c>
      <c r="J4" s="4">
        <f>J3/2000</f>
        <v>0.22</v>
      </c>
      <c r="L4" s="4">
        <f>L3/2000</f>
        <v>0.22500000000000001</v>
      </c>
      <c r="N4" s="4">
        <f>N3/2000</f>
        <v>0.23</v>
      </c>
      <c r="P4" s="4">
        <f>P3/2000</f>
        <v>0.23499999999999999</v>
      </c>
      <c r="R4" s="4">
        <f>R3/2000</f>
        <v>0.24</v>
      </c>
    </row>
    <row r="5" spans="1:18" x14ac:dyDescent="0.2">
      <c r="A5" t="s">
        <v>2</v>
      </c>
      <c r="B5" s="5">
        <v>2</v>
      </c>
      <c r="D5" s="6">
        <f>D6/7</f>
        <v>1.9285714285714286</v>
      </c>
      <c r="F5" s="6">
        <f>F6/7</f>
        <v>1.8571428571428572</v>
      </c>
      <c r="H5" s="6">
        <f>H6/7</f>
        <v>1.8571428571428572</v>
      </c>
      <c r="J5" s="6">
        <f>J6/7</f>
        <v>1.7857142857142858</v>
      </c>
      <c r="L5" s="6">
        <f>L6/7</f>
        <v>1.7142857142857142</v>
      </c>
      <c r="N5" s="6">
        <f>N6/7</f>
        <v>1.6428571428571428</v>
      </c>
      <c r="P5" s="6">
        <f>P6/7</f>
        <v>1.6428571428571428</v>
      </c>
      <c r="R5" s="6">
        <f>R6/7</f>
        <v>1.5714285714285714</v>
      </c>
    </row>
    <row r="6" spans="1:18" x14ac:dyDescent="0.2">
      <c r="A6" t="s">
        <v>3</v>
      </c>
      <c r="B6">
        <f>B5*7</f>
        <v>14</v>
      </c>
      <c r="D6" s="5">
        <v>13.5</v>
      </c>
      <c r="F6" s="5">
        <v>13</v>
      </c>
      <c r="H6" s="5">
        <v>13</v>
      </c>
      <c r="J6" s="5">
        <v>12.5</v>
      </c>
      <c r="L6" s="5">
        <v>12</v>
      </c>
      <c r="N6" s="5">
        <v>11.5</v>
      </c>
      <c r="P6" s="5">
        <v>11.5</v>
      </c>
      <c r="R6" s="5">
        <v>11</v>
      </c>
    </row>
    <row r="7" spans="1:18" x14ac:dyDescent="0.2">
      <c r="D7" s="5"/>
      <c r="F7" s="5"/>
      <c r="H7" s="5"/>
      <c r="J7" s="5"/>
      <c r="L7" s="5"/>
      <c r="N7" s="5"/>
      <c r="P7" s="5"/>
      <c r="R7" s="5"/>
    </row>
    <row r="8" spans="1:18" x14ac:dyDescent="0.2">
      <c r="A8" t="s">
        <v>6</v>
      </c>
      <c r="B8" s="3">
        <f>B5*B4</f>
        <v>0.4</v>
      </c>
      <c r="D8" s="3">
        <f>D5*D4</f>
        <v>0.39535714285714285</v>
      </c>
      <c r="F8" s="3">
        <f>F5*F4</f>
        <v>0.39</v>
      </c>
      <c r="H8" s="3">
        <f>H5*H4</f>
        <v>0.3992857142857143</v>
      </c>
      <c r="J8" s="3">
        <f>J5*J4</f>
        <v>0.3928571428571429</v>
      </c>
      <c r="L8" s="3">
        <f>L5*L4</f>
        <v>0.38571428571428568</v>
      </c>
      <c r="N8" s="3">
        <f>N5*N4</f>
        <v>0.37785714285714284</v>
      </c>
      <c r="P8" s="3">
        <f>P5*P4</f>
        <v>0.38607142857142851</v>
      </c>
      <c r="R8" s="3">
        <f>R5*R4</f>
        <v>0.37714285714285711</v>
      </c>
    </row>
    <row r="9" spans="1:18" x14ac:dyDescent="0.2">
      <c r="A9" t="s">
        <v>4</v>
      </c>
      <c r="B9" s="3">
        <f>B6*B4</f>
        <v>2.8000000000000003</v>
      </c>
      <c r="D9" s="3">
        <f>D6*D4</f>
        <v>2.7674999999999996</v>
      </c>
      <c r="F9" s="3">
        <f>F6*F4</f>
        <v>2.73</v>
      </c>
      <c r="H9" s="3">
        <f>H6*H4</f>
        <v>2.7949999999999999</v>
      </c>
      <c r="J9" s="3">
        <f>J6*J4</f>
        <v>2.75</v>
      </c>
      <c r="L9" s="3">
        <f>L6*L4</f>
        <v>2.7</v>
      </c>
      <c r="N9" s="3">
        <f>N6*N4</f>
        <v>2.645</v>
      </c>
      <c r="P9" s="3">
        <f>P6*P4</f>
        <v>2.7024999999999997</v>
      </c>
      <c r="R9" s="3">
        <f>R6*R4</f>
        <v>2.6399999999999997</v>
      </c>
    </row>
    <row r="10" spans="1:18" x14ac:dyDescent="0.2">
      <c r="A10" t="s">
        <v>23</v>
      </c>
      <c r="B10" s="3">
        <f>180*B8</f>
        <v>72</v>
      </c>
      <c r="D10" s="3">
        <f>180*D8</f>
        <v>71.164285714285711</v>
      </c>
      <c r="F10" s="3">
        <f>180*F8</f>
        <v>70.2</v>
      </c>
      <c r="H10" s="3">
        <f>180*H8</f>
        <v>71.871428571428581</v>
      </c>
      <c r="J10" s="3">
        <f>180*J8</f>
        <v>70.714285714285722</v>
      </c>
      <c r="L10" s="3">
        <f>180*L8</f>
        <v>69.428571428571416</v>
      </c>
      <c r="N10" s="3">
        <f>180*N8</f>
        <v>68.014285714285705</v>
      </c>
      <c r="P10" s="3">
        <f>180*P8</f>
        <v>69.492857142857133</v>
      </c>
      <c r="R10" s="3">
        <f>180*R8</f>
        <v>67.885714285714286</v>
      </c>
    </row>
    <row r="12" spans="1:18" x14ac:dyDescent="0.2">
      <c r="A12" t="s">
        <v>21</v>
      </c>
    </row>
    <row r="13" spans="1:18" x14ac:dyDescent="0.2">
      <c r="A13" t="s">
        <v>17</v>
      </c>
      <c r="B13" s="8">
        <v>0.28000000000000003</v>
      </c>
      <c r="C13" s="7"/>
      <c r="D13" s="9">
        <f>B13</f>
        <v>0.28000000000000003</v>
      </c>
      <c r="F13" s="9">
        <f>D13</f>
        <v>0.28000000000000003</v>
      </c>
      <c r="G13" s="10"/>
      <c r="H13" s="9">
        <f>F13</f>
        <v>0.28000000000000003</v>
      </c>
      <c r="I13" s="10"/>
      <c r="J13" s="9">
        <f>H13</f>
        <v>0.28000000000000003</v>
      </c>
      <c r="K13" s="10"/>
      <c r="L13" s="9">
        <f>J13</f>
        <v>0.28000000000000003</v>
      </c>
      <c r="M13" s="10"/>
      <c r="N13" s="9">
        <f>L13</f>
        <v>0.28000000000000003</v>
      </c>
      <c r="O13" s="10"/>
      <c r="P13" s="9">
        <f>N13</f>
        <v>0.28000000000000003</v>
      </c>
      <c r="Q13" s="10"/>
      <c r="R13" s="9">
        <f>P13</f>
        <v>0.28000000000000003</v>
      </c>
    </row>
    <row r="14" spans="1:18" x14ac:dyDescent="0.2">
      <c r="A14" t="s">
        <v>22</v>
      </c>
      <c r="B14">
        <f>B6*B13</f>
        <v>3.9200000000000004</v>
      </c>
      <c r="D14">
        <f>D6*D13</f>
        <v>3.7800000000000002</v>
      </c>
      <c r="F14">
        <f>F6*F13</f>
        <v>3.6400000000000006</v>
      </c>
      <c r="H14">
        <f>H6*H13</f>
        <v>3.6400000000000006</v>
      </c>
      <c r="J14">
        <f>J6*J13</f>
        <v>3.5000000000000004</v>
      </c>
      <c r="L14">
        <f>L6*L13</f>
        <v>3.3600000000000003</v>
      </c>
      <c r="N14">
        <f>N6*N13</f>
        <v>3.22</v>
      </c>
      <c r="P14">
        <f>P6*P13</f>
        <v>3.22</v>
      </c>
      <c r="R14">
        <f>R6*R13</f>
        <v>3.08</v>
      </c>
    </row>
    <row r="17" spans="1:18" x14ac:dyDescent="0.2">
      <c r="A17" s="12" t="s">
        <v>19</v>
      </c>
    </row>
    <row r="19" spans="1:18" x14ac:dyDescent="0.2">
      <c r="A19" t="s">
        <v>24</v>
      </c>
      <c r="B19" s="13">
        <v>320</v>
      </c>
      <c r="D19" s="2">
        <f>B19+10</f>
        <v>330</v>
      </c>
      <c r="F19" s="2">
        <f>D19+10</f>
        <v>340</v>
      </c>
      <c r="H19" s="2">
        <f>F19+10</f>
        <v>350</v>
      </c>
      <c r="J19" s="2">
        <f>H19+10</f>
        <v>360</v>
      </c>
      <c r="L19" s="2">
        <f>J19+10</f>
        <v>370</v>
      </c>
      <c r="N19" s="2">
        <f>L19+10</f>
        <v>380</v>
      </c>
      <c r="P19" s="2">
        <f>N19+10</f>
        <v>390</v>
      </c>
      <c r="R19" s="2">
        <f>P19+10</f>
        <v>400</v>
      </c>
    </row>
    <row r="20" spans="1:18" x14ac:dyDescent="0.2">
      <c r="A20" t="s">
        <v>1</v>
      </c>
      <c r="B20" s="4">
        <f>B19/2000</f>
        <v>0.16</v>
      </c>
      <c r="D20" s="4">
        <f>D19/2000</f>
        <v>0.16500000000000001</v>
      </c>
      <c r="F20" s="4">
        <f>F19/2000</f>
        <v>0.17</v>
      </c>
      <c r="H20" s="4">
        <f>H19/2000</f>
        <v>0.17499999999999999</v>
      </c>
      <c r="J20" s="4">
        <f>J19/2000</f>
        <v>0.18</v>
      </c>
      <c r="L20" s="4">
        <f>L19/2000</f>
        <v>0.185</v>
      </c>
      <c r="N20" s="4">
        <f>N19/2000</f>
        <v>0.19</v>
      </c>
      <c r="P20" s="4">
        <f>P19/2000</f>
        <v>0.19500000000000001</v>
      </c>
      <c r="R20" s="4">
        <f>R19/2000</f>
        <v>0.2</v>
      </c>
    </row>
    <row r="21" spans="1:18" x14ac:dyDescent="0.2">
      <c r="A21" t="s">
        <v>18</v>
      </c>
      <c r="B21" s="8">
        <v>0.2</v>
      </c>
      <c r="D21" s="7">
        <f>B21</f>
        <v>0.2</v>
      </c>
      <c r="F21" s="7">
        <f>B21</f>
        <v>0.2</v>
      </c>
      <c r="H21" s="7">
        <f>B21</f>
        <v>0.2</v>
      </c>
      <c r="J21" s="7">
        <f>B21</f>
        <v>0.2</v>
      </c>
      <c r="L21" s="7">
        <f>B21</f>
        <v>0.2</v>
      </c>
      <c r="N21" s="7">
        <f>B21</f>
        <v>0.2</v>
      </c>
      <c r="P21" s="7">
        <f>B21</f>
        <v>0.2</v>
      </c>
      <c r="R21" s="7">
        <f>B21</f>
        <v>0.2</v>
      </c>
    </row>
    <row r="22" spans="1:18" x14ac:dyDescent="0.2">
      <c r="A22" t="s">
        <v>25</v>
      </c>
      <c r="B22" s="11">
        <f>(2000*B21)/2000</f>
        <v>0.2</v>
      </c>
      <c r="D22" s="11">
        <f>(2000*D21)/2000</f>
        <v>0.2</v>
      </c>
      <c r="F22" s="11">
        <f>(2000*F21)/2000</f>
        <v>0.2</v>
      </c>
      <c r="H22" s="11">
        <f>(2000*H21)/2000</f>
        <v>0.2</v>
      </c>
      <c r="J22" s="11">
        <f>(2000*J21)/2000</f>
        <v>0.2</v>
      </c>
      <c r="L22" s="11">
        <f>(2000*L21)/2000</f>
        <v>0.2</v>
      </c>
      <c r="N22" s="11">
        <f>(2000*N21)/2000</f>
        <v>0.2</v>
      </c>
      <c r="P22" s="11">
        <f>(2000*P21)/2000</f>
        <v>0.2</v>
      </c>
      <c r="R22" s="11">
        <f>(2000*R21)/2000</f>
        <v>0.2</v>
      </c>
    </row>
    <row r="23" spans="1:18" x14ac:dyDescent="0.2">
      <c r="A23" t="s">
        <v>15</v>
      </c>
      <c r="B23">
        <f>B14/B22</f>
        <v>19.600000000000001</v>
      </c>
      <c r="D23">
        <f>D14/D22</f>
        <v>18.899999999999999</v>
      </c>
      <c r="F23">
        <f>F14/F22</f>
        <v>18.200000000000003</v>
      </c>
      <c r="H23">
        <f>H14/H22</f>
        <v>18.200000000000003</v>
      </c>
      <c r="J23">
        <f>J14/J22</f>
        <v>17.5</v>
      </c>
      <c r="L23">
        <f>L14/L22</f>
        <v>16.8</v>
      </c>
      <c r="N23">
        <f>N14/N22</f>
        <v>16.100000000000001</v>
      </c>
      <c r="P23">
        <f>P14/P22</f>
        <v>16.100000000000001</v>
      </c>
      <c r="R23">
        <f>R14/R22</f>
        <v>15.4</v>
      </c>
    </row>
    <row r="25" spans="1:18" x14ac:dyDescent="0.2">
      <c r="A25" t="s">
        <v>6</v>
      </c>
      <c r="B25" s="3">
        <f>(B23/7)*B20</f>
        <v>0.44800000000000006</v>
      </c>
      <c r="D25" s="3">
        <f>(D23/7)*D20</f>
        <v>0.44549999999999995</v>
      </c>
      <c r="F25" s="3">
        <f>(F23/7)*F20</f>
        <v>0.44200000000000012</v>
      </c>
      <c r="H25" s="3">
        <f>(H23/7)*H20</f>
        <v>0.45500000000000007</v>
      </c>
      <c r="J25" s="3">
        <f>(J23/7)*J20</f>
        <v>0.44999999999999996</v>
      </c>
      <c r="L25" s="3">
        <f>(L23/7)*L20</f>
        <v>0.44400000000000001</v>
      </c>
      <c r="N25" s="3">
        <f>(N23/7)*N20</f>
        <v>0.43700000000000006</v>
      </c>
      <c r="P25" s="3">
        <f>(P23/7)*P20</f>
        <v>0.44850000000000007</v>
      </c>
      <c r="R25" s="3">
        <f>(R23/7)*R20</f>
        <v>0.44000000000000006</v>
      </c>
    </row>
    <row r="26" spans="1:18" x14ac:dyDescent="0.2">
      <c r="A26" t="s">
        <v>4</v>
      </c>
      <c r="B26" s="3">
        <f>B23*B20</f>
        <v>3.1360000000000001</v>
      </c>
      <c r="D26" s="3">
        <f>D23*D20</f>
        <v>3.1185</v>
      </c>
      <c r="F26" s="3">
        <f>F23*F20</f>
        <v>3.0940000000000007</v>
      </c>
      <c r="H26" s="3">
        <f>H23*H20</f>
        <v>3.1850000000000005</v>
      </c>
      <c r="J26" s="3">
        <f>J23*J20</f>
        <v>3.15</v>
      </c>
      <c r="L26" s="3">
        <f>L23*L20</f>
        <v>3.1080000000000001</v>
      </c>
      <c r="N26" s="3">
        <f>N23*N20</f>
        <v>3.0590000000000002</v>
      </c>
      <c r="P26" s="3">
        <f>P23*P20</f>
        <v>3.1395000000000004</v>
      </c>
      <c r="R26" s="3">
        <f>R23*R20</f>
        <v>3.08</v>
      </c>
    </row>
    <row r="27" spans="1:18" x14ac:dyDescent="0.2">
      <c r="A27" t="s">
        <v>5</v>
      </c>
      <c r="B27" s="3">
        <f>180*B25</f>
        <v>80.640000000000015</v>
      </c>
      <c r="D27" s="3">
        <f>180*D25</f>
        <v>80.19</v>
      </c>
      <c r="F27" s="3">
        <f>180*F25</f>
        <v>79.560000000000016</v>
      </c>
      <c r="H27" s="3">
        <f>180*H25</f>
        <v>81.900000000000006</v>
      </c>
      <c r="J27" s="3">
        <f>180*J25</f>
        <v>80.999999999999986</v>
      </c>
      <c r="L27" s="3">
        <f>180*L25</f>
        <v>79.92</v>
      </c>
      <c r="N27" s="3">
        <f>180*N25</f>
        <v>78.660000000000011</v>
      </c>
      <c r="P27" s="3">
        <f>180*P25</f>
        <v>80.730000000000018</v>
      </c>
      <c r="R27" s="3">
        <f>180*R25</f>
        <v>79.200000000000017</v>
      </c>
    </row>
    <row r="29" spans="1:18" x14ac:dyDescent="0.2">
      <c r="A29" t="s">
        <v>16</v>
      </c>
      <c r="B29" s="3">
        <f>B27-B10</f>
        <v>8.6400000000000148</v>
      </c>
      <c r="C29" s="3"/>
      <c r="D29" s="3">
        <f t="shared" ref="D29:R29" si="0">D27-D10</f>
        <v>9.0257142857142867</v>
      </c>
      <c r="E29" s="3"/>
      <c r="F29" s="3">
        <f t="shared" si="0"/>
        <v>9.3600000000000136</v>
      </c>
      <c r="G29" s="3"/>
      <c r="H29" s="3">
        <f t="shared" si="0"/>
        <v>10.028571428571425</v>
      </c>
      <c r="I29" s="3"/>
      <c r="J29" s="3">
        <f t="shared" si="0"/>
        <v>10.285714285714263</v>
      </c>
      <c r="K29" s="3"/>
      <c r="L29" s="3">
        <f t="shared" si="0"/>
        <v>10.491428571428585</v>
      </c>
      <c r="M29" s="3"/>
      <c r="N29" s="3">
        <f t="shared" si="0"/>
        <v>10.645714285714305</v>
      </c>
      <c r="O29" s="3"/>
      <c r="P29" s="3">
        <f t="shared" si="0"/>
        <v>11.237142857142885</v>
      </c>
      <c r="Q29" s="3"/>
      <c r="R29" s="3">
        <f t="shared" si="0"/>
        <v>11.314285714285731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Feeding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Turner</dc:creator>
  <cp:lastModifiedBy>Lindy Knowles</cp:lastModifiedBy>
  <dcterms:created xsi:type="dcterms:W3CDTF">2019-07-31T14:22:54Z</dcterms:created>
  <dcterms:modified xsi:type="dcterms:W3CDTF">2022-01-24T19:12:50Z</dcterms:modified>
</cp:coreProperties>
</file>