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\Documents\RESPALDO\CURSO DEV DE IVA\Info para devolucion\Cedulas\"/>
    </mc:Choice>
  </mc:AlternateContent>
  <bookViews>
    <workbookView xWindow="0" yWindow="0" windowWidth="20496" windowHeight="7152" firstSheet="5" activeTab="8"/>
  </bookViews>
  <sheets>
    <sheet name="A. Caratula" sheetId="1" r:id="rId1"/>
    <sheet name="B. Indice " sheetId="2" r:id="rId2"/>
    <sheet name="C. Resumen IVA Cobrado" sheetId="3" r:id="rId3"/>
    <sheet name="D. Deter Saldo a Favor" sheetId="4" r:id="rId4"/>
    <sheet name="E. IVA cobrado CTA-A" sheetId="5" r:id="rId5"/>
    <sheet name="F. IVA cobrado CTA-B" sheetId="6" r:id="rId6"/>
    <sheet name="G. IVA ACREDITABLE" sheetId="8" r:id="rId7"/>
    <sheet name="H. IVA retenido del mes actual" sheetId="9" r:id="rId8"/>
    <sheet name="I. IVA retenido agosto" sheetId="10" r:id="rId9"/>
  </sheets>
  <definedNames>
    <definedName name="_xlnm._FilterDatabase" localSheetId="4" hidden="1">'E. IVA cobrado CTA-A'!$D$13:$BM$391</definedName>
    <definedName name="_xlnm._FilterDatabase" localSheetId="6" hidden="1">'G. IVA ACREDITABLE'!$U$14:$U$176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3" l="1"/>
  <c r="N21" i="3"/>
  <c r="N20" i="3"/>
  <c r="N19" i="3"/>
  <c r="N17" i="3"/>
  <c r="N16" i="3"/>
  <c r="N15" i="3"/>
  <c r="J56" i="10" l="1"/>
  <c r="J72" i="9"/>
  <c r="J73" i="9"/>
  <c r="E39" i="4" l="1"/>
  <c r="E35" i="4"/>
  <c r="E40" i="4" s="1"/>
  <c r="E26" i="4"/>
  <c r="J67" i="9" l="1"/>
  <c r="G12" i="9"/>
  <c r="J180" i="8" l="1"/>
  <c r="J182" i="8" s="1"/>
  <c r="E17" i="3" l="1"/>
  <c r="E21" i="3"/>
  <c r="J21" i="3"/>
  <c r="K20" i="3"/>
  <c r="L20" i="3" s="1"/>
  <c r="F20" i="3"/>
  <c r="O20" i="3" s="1"/>
  <c r="K19" i="3"/>
  <c r="L19" i="3" s="1"/>
  <c r="F19" i="3"/>
  <c r="J17" i="3"/>
  <c r="P16" i="3"/>
  <c r="L16" i="3"/>
  <c r="G16" i="3"/>
  <c r="L15" i="3"/>
  <c r="G15" i="3"/>
  <c r="J36" i="9"/>
  <c r="K28" i="9"/>
  <c r="J28" i="9"/>
  <c r="G26" i="9"/>
  <c r="H26" i="9" s="1"/>
  <c r="I26" i="9" s="1"/>
  <c r="L26" i="9" s="1"/>
  <c r="G25" i="9"/>
  <c r="H25" i="9" s="1"/>
  <c r="I25" i="9" s="1"/>
  <c r="L25" i="9" s="1"/>
  <c r="G24" i="9"/>
  <c r="H24" i="9" s="1"/>
  <c r="I24" i="9" s="1"/>
  <c r="L24" i="9" s="1"/>
  <c r="G23" i="9"/>
  <c r="H23" i="9" s="1"/>
  <c r="I23" i="9" s="1"/>
  <c r="L23" i="9" s="1"/>
  <c r="G22" i="9"/>
  <c r="H22" i="9" s="1"/>
  <c r="I22" i="9" s="1"/>
  <c r="L22" i="9" s="1"/>
  <c r="G21" i="9"/>
  <c r="H21" i="9" s="1"/>
  <c r="I21" i="9" s="1"/>
  <c r="L21" i="9" s="1"/>
  <c r="G20" i="9"/>
  <c r="H20" i="9" s="1"/>
  <c r="I20" i="9" s="1"/>
  <c r="L20" i="9" s="1"/>
  <c r="G19" i="9"/>
  <c r="H19" i="9" s="1"/>
  <c r="I19" i="9" s="1"/>
  <c r="L19" i="9" s="1"/>
  <c r="G18" i="9"/>
  <c r="H18" i="9" s="1"/>
  <c r="I18" i="9" s="1"/>
  <c r="L18" i="9" s="1"/>
  <c r="G17" i="9"/>
  <c r="H17" i="9" s="1"/>
  <c r="I17" i="9" s="1"/>
  <c r="L17" i="9" s="1"/>
  <c r="G16" i="9"/>
  <c r="H16" i="9" s="1"/>
  <c r="I16" i="9" s="1"/>
  <c r="L16" i="9" s="1"/>
  <c r="G15" i="9"/>
  <c r="H15" i="9" s="1"/>
  <c r="G14" i="9"/>
  <c r="H14" i="9" s="1"/>
  <c r="I14" i="9" s="1"/>
  <c r="L14" i="9" s="1"/>
  <c r="G13" i="9"/>
  <c r="H13" i="9" s="1"/>
  <c r="I13" i="9" s="1"/>
  <c r="L13" i="9" s="1"/>
  <c r="H12" i="9"/>
  <c r="J51" i="10"/>
  <c r="J57" i="10" s="1"/>
  <c r="J39" i="10"/>
  <c r="K30" i="10"/>
  <c r="J30" i="10"/>
  <c r="H28" i="10"/>
  <c r="I28" i="10" s="1"/>
  <c r="L28" i="10" s="1"/>
  <c r="G28" i="10"/>
  <c r="H27" i="10"/>
  <c r="I27" i="10" s="1"/>
  <c r="L27" i="10" s="1"/>
  <c r="G27" i="10"/>
  <c r="H26" i="10"/>
  <c r="I26" i="10" s="1"/>
  <c r="L26" i="10" s="1"/>
  <c r="G26" i="10"/>
  <c r="H25" i="10"/>
  <c r="I25" i="10" s="1"/>
  <c r="L25" i="10" s="1"/>
  <c r="G25" i="10"/>
  <c r="H24" i="10"/>
  <c r="I24" i="10" s="1"/>
  <c r="L24" i="10" s="1"/>
  <c r="G24" i="10"/>
  <c r="H23" i="10"/>
  <c r="I23" i="10" s="1"/>
  <c r="L23" i="10" s="1"/>
  <c r="G23" i="10"/>
  <c r="H22" i="10"/>
  <c r="I22" i="10" s="1"/>
  <c r="L22" i="10" s="1"/>
  <c r="G22" i="10"/>
  <c r="H21" i="10"/>
  <c r="I21" i="10" s="1"/>
  <c r="L21" i="10" s="1"/>
  <c r="G21" i="10"/>
  <c r="H20" i="10"/>
  <c r="I20" i="10" s="1"/>
  <c r="L20" i="10" s="1"/>
  <c r="G20" i="10"/>
  <c r="H19" i="10"/>
  <c r="I19" i="10" s="1"/>
  <c r="L19" i="10" s="1"/>
  <c r="G19" i="10"/>
  <c r="H18" i="10"/>
  <c r="I18" i="10" s="1"/>
  <c r="L18" i="10" s="1"/>
  <c r="G18" i="10"/>
  <c r="H17" i="10"/>
  <c r="I17" i="10" s="1"/>
  <c r="L17" i="10" s="1"/>
  <c r="G17" i="10"/>
  <c r="H16" i="10"/>
  <c r="I16" i="10" s="1"/>
  <c r="L16" i="10" s="1"/>
  <c r="G16" i="10"/>
  <c r="H15" i="10"/>
  <c r="I15" i="10" s="1"/>
  <c r="L15" i="10" s="1"/>
  <c r="G15" i="10"/>
  <c r="H14" i="10"/>
  <c r="I14" i="10" s="1"/>
  <c r="L14" i="10" s="1"/>
  <c r="G14" i="10"/>
  <c r="H13" i="10"/>
  <c r="I13" i="10" s="1"/>
  <c r="L13" i="10" s="1"/>
  <c r="G13" i="10"/>
  <c r="H12" i="10"/>
  <c r="H30" i="10" s="1"/>
  <c r="G12" i="10"/>
  <c r="G30" i="10" s="1"/>
  <c r="F21" i="3" l="1"/>
  <c r="G20" i="3"/>
  <c r="J23" i="3"/>
  <c r="P20" i="3"/>
  <c r="E23" i="3"/>
  <c r="F23" i="3"/>
  <c r="P15" i="3"/>
  <c r="P17" i="3" s="1"/>
  <c r="L17" i="3"/>
  <c r="G19" i="3"/>
  <c r="P19" i="3" s="1"/>
  <c r="K21" i="3"/>
  <c r="K23" i="3" s="1"/>
  <c r="G17" i="3"/>
  <c r="H28" i="9"/>
  <c r="I12" i="9"/>
  <c r="L12" i="9" s="1"/>
  <c r="G28" i="9"/>
  <c r="I15" i="9"/>
  <c r="L15" i="9" s="1"/>
  <c r="I12" i="10"/>
  <c r="O21" i="3" l="1"/>
  <c r="O23" i="3" s="1"/>
  <c r="N23" i="3"/>
  <c r="L21" i="3"/>
  <c r="L23" i="3" s="1"/>
  <c r="P21" i="3"/>
  <c r="P23" i="3" s="1"/>
  <c r="G21" i="3"/>
  <c r="G23" i="3" s="1"/>
  <c r="L28" i="9"/>
  <c r="I28" i="9"/>
  <c r="L12" i="10"/>
  <c r="L30" i="10" s="1"/>
  <c r="I30" i="10"/>
  <c r="J16" i="6" l="1"/>
  <c r="F189" i="6" l="1"/>
  <c r="G189" i="6"/>
  <c r="G192" i="6" s="1"/>
  <c r="G194" i="6" s="1"/>
  <c r="H189" i="6"/>
  <c r="I189" i="6"/>
  <c r="H193" i="6" s="1"/>
  <c r="J189" i="6"/>
  <c r="K189" i="6"/>
  <c r="L189" i="6"/>
  <c r="G197" i="6" s="1"/>
  <c r="M189" i="6"/>
  <c r="H197" i="6" s="1"/>
  <c r="N189" i="6"/>
  <c r="O189" i="6"/>
  <c r="G193" i="6"/>
  <c r="G196" i="6"/>
  <c r="P189" i="6"/>
  <c r="G199" i="6" l="1"/>
  <c r="G200" i="6"/>
  <c r="G201" i="6"/>
  <c r="H200" i="6"/>
  <c r="H201" i="6" s="1"/>
  <c r="H194" i="6"/>
  <c r="P274" i="5"/>
  <c r="G274" i="5"/>
  <c r="G278" i="5" s="1"/>
  <c r="H274" i="5"/>
  <c r="I274" i="5"/>
  <c r="H279" i="5" s="1"/>
  <c r="J274" i="5"/>
  <c r="K274" i="5"/>
  <c r="L274" i="5"/>
  <c r="M274" i="5"/>
  <c r="H283" i="5" s="1"/>
  <c r="N274" i="5"/>
  <c r="O274" i="5"/>
  <c r="F274" i="5"/>
  <c r="H285" i="5"/>
  <c r="I201" i="6" l="1"/>
  <c r="I203" i="6" s="1"/>
  <c r="H286" i="5"/>
  <c r="H287" i="5" s="1"/>
  <c r="G279" i="5"/>
  <c r="G280" i="5" s="1"/>
  <c r="G282" i="5"/>
  <c r="G285" i="5" s="1"/>
  <c r="G283" i="5"/>
  <c r="H280" i="5"/>
  <c r="I204" i="6" l="1"/>
  <c r="G286" i="5"/>
  <c r="G287" i="5" s="1"/>
  <c r="I287" i="5" s="1"/>
  <c r="I289" i="5" s="1"/>
</calcChain>
</file>

<file path=xl/comments1.xml><?xml version="1.0" encoding="utf-8"?>
<comments xmlns="http://schemas.openxmlformats.org/spreadsheetml/2006/main">
  <authors>
    <author>Dr ARENAS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Cruce con Cedula E, celda I - 274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Cruce con Cedula F, celda I- 189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Cruce con Cedula E, celda M - 274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 xml:space="preserve">Cruce con Cedula F, celda M - 189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Cruce con Cedula D, celda E-16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Dr ARENAS</author>
  </authors>
  <commentList>
    <comment ref="I274" authorId="0" shapeId="0">
      <text>
        <r>
          <rPr>
            <b/>
            <sz val="10"/>
            <color indexed="81"/>
            <rFont val="Tahoma"/>
            <family val="2"/>
          </rPr>
          <t>Cuce con cédula C, celda F - 19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4" authorId="0" shapeId="0">
      <text>
        <r>
          <rPr>
            <b/>
            <sz val="10"/>
            <color indexed="81"/>
            <rFont val="Tahoma"/>
            <family val="2"/>
          </rPr>
          <t>Cuce con cédula C, celda F - 20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Dr ARENAS</author>
  </authors>
  <commentList>
    <comment ref="I189" authorId="0" shapeId="0">
      <text>
        <r>
          <rPr>
            <b/>
            <sz val="10"/>
            <color indexed="81"/>
            <rFont val="Tahoma"/>
            <family val="2"/>
          </rPr>
          <t>Cruce con la cédula C celda K - 19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9" authorId="0" shapeId="0">
      <text>
        <r>
          <rPr>
            <b/>
            <sz val="9"/>
            <color indexed="81"/>
            <rFont val="Tahoma"/>
            <family val="2"/>
          </rPr>
          <t>Cruce con la Cedula C, celda K - 20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Dr ARENAS</author>
  </authors>
  <commentList>
    <comment ref="J182" authorId="0" shapeId="0">
      <text>
        <r>
          <rPr>
            <b/>
            <sz val="10"/>
            <color indexed="81"/>
            <rFont val="Tahoma"/>
            <family val="2"/>
          </rPr>
          <t xml:space="preserve">Cruce con Cedula D, celda E-18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Dr ARENAS</author>
  </authors>
  <commentList>
    <comment ref="J72" authorId="0" shapeId="0">
      <text>
        <r>
          <rPr>
            <b/>
            <sz val="9"/>
            <color indexed="81"/>
            <rFont val="Tahoma"/>
            <family val="2"/>
          </rPr>
          <t xml:space="preserve">Cruce con la Cedula D, celda E-22
</t>
        </r>
      </text>
    </comment>
  </commentList>
</comments>
</file>

<file path=xl/comments6.xml><?xml version="1.0" encoding="utf-8"?>
<comments xmlns="http://schemas.openxmlformats.org/spreadsheetml/2006/main">
  <authors>
    <author>Dr ARENAS</author>
  </authors>
  <commentList>
    <comment ref="J56" authorId="0" shapeId="0">
      <text>
        <r>
          <rPr>
            <b/>
            <sz val="9"/>
            <color indexed="81"/>
            <rFont val="Tahoma"/>
            <family val="2"/>
          </rPr>
          <t xml:space="preserve">Cruce con la Cedula D, celda E-24
</t>
        </r>
      </text>
    </comment>
  </commentList>
</comments>
</file>

<file path=xl/sharedStrings.xml><?xml version="1.0" encoding="utf-8"?>
<sst xmlns="http://schemas.openxmlformats.org/spreadsheetml/2006/main" count="14325" uniqueCount="3088">
  <si>
    <t>DATOS GENERALES</t>
  </si>
  <si>
    <t>NOMBRE DE LA EMPRESA:</t>
  </si>
  <si>
    <t>TIPO DE EMPRESA:</t>
  </si>
  <si>
    <t>PERSONA MORAL (RÉGIMEN GENERAL)</t>
  </si>
  <si>
    <t>RFC:</t>
  </si>
  <si>
    <t>DOMICILIO FISCAL:</t>
  </si>
  <si>
    <t>PERIODO AL QUE CORRESPONDE LA DEVOLUCION:</t>
  </si>
  <si>
    <t>TIPO DE TRAMITE:</t>
  </si>
  <si>
    <t>DEVOLUCIÓN DE IVA (CONVENCIONAL)</t>
  </si>
  <si>
    <t>DATOS REPRESENTANTE LEGAL</t>
  </si>
  <si>
    <t>CURP REPRESENTANTE LEGAL</t>
  </si>
  <si>
    <t>RFC REPRESENTANTE LEGAL</t>
  </si>
  <si>
    <t>MES DE SEPTIEMBRE DE 2021</t>
  </si>
  <si>
    <t>Índice de Cédulas de revisión</t>
  </si>
  <si>
    <t>Índice de cédulas de auditoria</t>
  </si>
  <si>
    <t>Concepto de la cédula de auditoria</t>
  </si>
  <si>
    <t>Descripción de la cédula</t>
  </si>
  <si>
    <t>A</t>
  </si>
  <si>
    <t>Datos</t>
  </si>
  <si>
    <t>B</t>
  </si>
  <si>
    <t>Índice</t>
  </si>
  <si>
    <t>C</t>
  </si>
  <si>
    <t>Resumen del mes por Cuenta Bancaria del IVA Cobrado</t>
  </si>
  <si>
    <t>D</t>
  </si>
  <si>
    <t>Determinación del saldo a favor de IVA</t>
  </si>
  <si>
    <t>E</t>
  </si>
  <si>
    <t>F</t>
  </si>
  <si>
    <t>G</t>
  </si>
  <si>
    <t>Detalle del IVA efectivamente pagado</t>
  </si>
  <si>
    <t>H</t>
  </si>
  <si>
    <t>Cedula que muestra las retenciones de IVA efectuadas en el mes y que no se pueden acreditar (otros saldos a cargo)</t>
  </si>
  <si>
    <t>I</t>
  </si>
  <si>
    <t>Cedula que muestra las retenciones de IVA efectuadas en el mes anterior y que si se pueden acreditar (otros saldos a favor)</t>
  </si>
  <si>
    <t>J</t>
  </si>
  <si>
    <t>Cedula que muestra el resumen de la cobranza del mes de  septiembre 2021.</t>
  </si>
  <si>
    <t>Cedula que muestra el resumen del saldo a favor del mes septiembre 2021.</t>
  </si>
  <si>
    <t>Cedula que muestra la cobranza correspondiente al mes de septiembre 2021.</t>
  </si>
  <si>
    <t>Cedula que muestra las erogaciones correspondientes al mes de septiembre 2021.</t>
  </si>
  <si>
    <t>Detalle de retenciones de IVA realizadas el mes actual (septiembre 2021)</t>
  </si>
  <si>
    <t>Detalle de retenciones de IVA  realizadas el mes anterior  (agosto 2021)</t>
  </si>
  <si>
    <t>COBRANZA REALIZADA EN EL PERIODO- Relacion de cobros efectuados a clientes</t>
  </si>
  <si>
    <t xml:space="preserve">REPORTE DE COMPROBANTES FISCALES DIGITALES POR INTERNET </t>
  </si>
  <si>
    <t>REPORTE DE COMPLEMENTO DE PAGO GENERADO POR LA OPERACIÓN</t>
  </si>
  <si>
    <t>REGISTRO CONTABLE DE IVA CAUSADO COBRADO</t>
  </si>
  <si>
    <t>Fecha de Pago</t>
  </si>
  <si>
    <t>Facturas pagadas</t>
  </si>
  <si>
    <t>Importe Factura</t>
  </si>
  <si>
    <t>Importe venta  neta 0%</t>
  </si>
  <si>
    <t>Importe venta  16 %</t>
  </si>
  <si>
    <t xml:space="preserve">Importe IVA 16 % factura </t>
  </si>
  <si>
    <t>Monto total de la Factura</t>
  </si>
  <si>
    <t>Descuento Importe  0%</t>
  </si>
  <si>
    <t>Importe descuento 16%</t>
  </si>
  <si>
    <t>IVA del descuento  al 16%</t>
  </si>
  <si>
    <t>Monto total del descuento</t>
  </si>
  <si>
    <t>Monto neto cobrado detallado por documento</t>
  </si>
  <si>
    <t>Deposito bancario efectuado</t>
  </si>
  <si>
    <t>Referencia de Auditoría</t>
  </si>
  <si>
    <t>Nombre del Cliente</t>
  </si>
  <si>
    <t>Estado SAT</t>
  </si>
  <si>
    <t>Tipo</t>
  </si>
  <si>
    <t>Fecha Emision</t>
  </si>
  <si>
    <t>Fecha Timbrado</t>
  </si>
  <si>
    <t>Serie</t>
  </si>
  <si>
    <t>Folio</t>
  </si>
  <si>
    <t>UUID</t>
  </si>
  <si>
    <t>Lugar de Expedicion</t>
  </si>
  <si>
    <t>RFC Receptor</t>
  </si>
  <si>
    <t>Nombre Receptor</t>
  </si>
  <si>
    <t>UsoCFDI</t>
  </si>
  <si>
    <t>SubTotal</t>
  </si>
  <si>
    <t>Descuento</t>
  </si>
  <si>
    <t>IVA 16%</t>
  </si>
  <si>
    <t>Retenido IVA</t>
  </si>
  <si>
    <t>Retenido ISR</t>
  </si>
  <si>
    <t>Total</t>
  </si>
  <si>
    <t>Total Trasladados</t>
  </si>
  <si>
    <t>Moneda</t>
  </si>
  <si>
    <t>Forma de Pago</t>
  </si>
  <si>
    <t>Metodo de Pago</t>
  </si>
  <si>
    <t>Conceptos</t>
  </si>
  <si>
    <t>Archivo XML</t>
  </si>
  <si>
    <t>TipoComprobante</t>
  </si>
  <si>
    <t>Fecha Pago</t>
  </si>
  <si>
    <t xml:space="preserve">Forma de Pago </t>
  </si>
  <si>
    <t>Moneda P</t>
  </si>
  <si>
    <t>Monto</t>
  </si>
  <si>
    <t>UUIDRel</t>
  </si>
  <si>
    <t>Num Operacion</t>
  </si>
  <si>
    <t>Cuenta Destino</t>
  </si>
  <si>
    <t>Numero de poliza</t>
  </si>
  <si>
    <t>Fecha</t>
  </si>
  <si>
    <t>Concepto</t>
  </si>
  <si>
    <t>Vigente</t>
  </si>
  <si>
    <t>Factura</t>
  </si>
  <si>
    <t>02/08/2021</t>
  </si>
  <si>
    <t>01020</t>
  </si>
  <si>
    <t>G01 - Adquisición de mercancias</t>
  </si>
  <si>
    <t>MXN</t>
  </si>
  <si>
    <t>03 - Transferencia electrónica de fondos</t>
  </si>
  <si>
    <t>PUE - Pago en una sola exhibición</t>
  </si>
  <si>
    <t>Ig    1</t>
  </si>
  <si>
    <t>03/08/2021</t>
  </si>
  <si>
    <t>Ig    2</t>
  </si>
  <si>
    <t>99 - Por definir</t>
  </si>
  <si>
    <t>PPD - Pago en parcialidades o diferido</t>
  </si>
  <si>
    <t>P</t>
  </si>
  <si>
    <t>24/08/2021</t>
  </si>
  <si>
    <t>03</t>
  </si>
  <si>
    <t/>
  </si>
  <si>
    <t xml:space="preserve">Pago * </t>
  </si>
  <si>
    <t>Ig    3</t>
  </si>
  <si>
    <t>14/04/2021</t>
  </si>
  <si>
    <t>30/06/2021</t>
  </si>
  <si>
    <t>Ig    4</t>
  </si>
  <si>
    <t>NotaCredito</t>
  </si>
  <si>
    <t>20/07/2021</t>
  </si>
  <si>
    <t>NCDB</t>
  </si>
  <si>
    <t>G02 - Devoluciones, descuentos o bonificaciones</t>
  </si>
  <si>
    <t>18/08/2021</t>
  </si>
  <si>
    <t>Ig    5</t>
  </si>
  <si>
    <t>14/06/2021</t>
  </si>
  <si>
    <t>04/08/2021</t>
  </si>
  <si>
    <t>Ig    6</t>
  </si>
  <si>
    <t>Ig    7</t>
  </si>
  <si>
    <t>Ig    8</t>
  </si>
  <si>
    <t>Ig    9</t>
  </si>
  <si>
    <t>Ig   10</t>
  </si>
  <si>
    <t>Ig   11</t>
  </si>
  <si>
    <t>Ig   12</t>
  </si>
  <si>
    <t>Ig   13</t>
  </si>
  <si>
    <t>Ig   14</t>
  </si>
  <si>
    <t>Ig   15</t>
  </si>
  <si>
    <t>Ig   16</t>
  </si>
  <si>
    <t>Ig   17</t>
  </si>
  <si>
    <t>Ig   18</t>
  </si>
  <si>
    <t>Ig   19</t>
  </si>
  <si>
    <t>Ig   20</t>
  </si>
  <si>
    <t>28/05/2021</t>
  </si>
  <si>
    <t>NCDAB</t>
  </si>
  <si>
    <t>28/06/2021</t>
  </si>
  <si>
    <t>G03 - Gastos en general</t>
  </si>
  <si>
    <t>29/06/2021</t>
  </si>
  <si>
    <t>Ig   23</t>
  </si>
  <si>
    <t>05/08/2021</t>
  </si>
  <si>
    <t>Ig   24</t>
  </si>
  <si>
    <t>Ig   25</t>
  </si>
  <si>
    <t>06/07/2021</t>
  </si>
  <si>
    <t>Ig   26</t>
  </si>
  <si>
    <t>04/06/2021</t>
  </si>
  <si>
    <t>Ig   27</t>
  </si>
  <si>
    <t>06/08/2021</t>
  </si>
  <si>
    <t>10/08/2021</t>
  </si>
  <si>
    <t>Ig   29</t>
  </si>
  <si>
    <t>09/08/2021</t>
  </si>
  <si>
    <t>11/08/2021</t>
  </si>
  <si>
    <t>Ig   30</t>
  </si>
  <si>
    <t>Ig   31</t>
  </si>
  <si>
    <t>Ig   32</t>
  </si>
  <si>
    <t>002180700137220706</t>
  </si>
  <si>
    <t>Ig   33</t>
  </si>
  <si>
    <t>Ig   34</t>
  </si>
  <si>
    <t>12/08/2021</t>
  </si>
  <si>
    <t>Ig   36</t>
  </si>
  <si>
    <t>Ig   37</t>
  </si>
  <si>
    <t>Ig   41</t>
  </si>
  <si>
    <t>Ig   42</t>
  </si>
  <si>
    <t>Ig   43</t>
  </si>
  <si>
    <t>Ig   44</t>
  </si>
  <si>
    <t>13/08/2021</t>
  </si>
  <si>
    <t>Ig   45</t>
  </si>
  <si>
    <t>Ig   46</t>
  </si>
  <si>
    <t>13/07/2021</t>
  </si>
  <si>
    <t>Ig   47</t>
  </si>
  <si>
    <t>12/07/2021</t>
  </si>
  <si>
    <t>Ig   48</t>
  </si>
  <si>
    <t>Ig   49</t>
  </si>
  <si>
    <t>Ig   51</t>
  </si>
  <si>
    <t>16/08/2021</t>
  </si>
  <si>
    <t>Ig   52</t>
  </si>
  <si>
    <t>17/08/2021</t>
  </si>
  <si>
    <t>Ig   53</t>
  </si>
  <si>
    <t>Ig   54</t>
  </si>
  <si>
    <t>31/08/2021</t>
  </si>
  <si>
    <t>NCB</t>
  </si>
  <si>
    <t>19/08/2021</t>
  </si>
  <si>
    <t>2021-08-19T10:28:45</t>
  </si>
  <si>
    <t>0FA2C7EF-4236-407C-A4D1-BBC3BB72E41B@1000000000XX0.xml</t>
  </si>
  <si>
    <t>14/07/2021</t>
  </si>
  <si>
    <t>10/06/2021</t>
  </si>
  <si>
    <t>Ig   62</t>
  </si>
  <si>
    <t>Ig   63</t>
  </si>
  <si>
    <t>Ig   64</t>
  </si>
  <si>
    <t>Ig   65</t>
  </si>
  <si>
    <t>Ig   66</t>
  </si>
  <si>
    <t>Ig   68</t>
  </si>
  <si>
    <t>Ig   69</t>
  </si>
  <si>
    <t>Ig   70</t>
  </si>
  <si>
    <t>20/08/2021</t>
  </si>
  <si>
    <t>16/07/2021</t>
  </si>
  <si>
    <t>Ig   71</t>
  </si>
  <si>
    <t>Ig   72</t>
  </si>
  <si>
    <t>23/08/2021</t>
  </si>
  <si>
    <t>Ig   78</t>
  </si>
  <si>
    <t>Ig   80</t>
  </si>
  <si>
    <t>Ig   81</t>
  </si>
  <si>
    <t>Ig   82</t>
  </si>
  <si>
    <t>Ig   83</t>
  </si>
  <si>
    <t>Ig   84</t>
  </si>
  <si>
    <t>Ig   85</t>
  </si>
  <si>
    <t>25/08/2021</t>
  </si>
  <si>
    <t>Ig   86</t>
  </si>
  <si>
    <t>Ig   88</t>
  </si>
  <si>
    <t>Ig   89</t>
  </si>
  <si>
    <t>Ig   91</t>
  </si>
  <si>
    <t>Ig   92</t>
  </si>
  <si>
    <t>Ig   93</t>
  </si>
  <si>
    <t>23/07/2021</t>
  </si>
  <si>
    <t>Ig   94</t>
  </si>
  <si>
    <t>Ig   95</t>
  </si>
  <si>
    <t>Ig   96</t>
  </si>
  <si>
    <t>26/08/2021</t>
  </si>
  <si>
    <t>Ig   97</t>
  </si>
  <si>
    <t>Ig   98</t>
  </si>
  <si>
    <t>21/07/2021</t>
  </si>
  <si>
    <t>Ig  100</t>
  </si>
  <si>
    <t>Ig  101</t>
  </si>
  <si>
    <t>28/07/2021</t>
  </si>
  <si>
    <t>Ig  102</t>
  </si>
  <si>
    <t>30/08/2021</t>
  </si>
  <si>
    <t>Ig  103</t>
  </si>
  <si>
    <t>27/08/2021</t>
  </si>
  <si>
    <t>Ig  105</t>
  </si>
  <si>
    <t>Ig  110</t>
  </si>
  <si>
    <t>Ig  111</t>
  </si>
  <si>
    <t>Ig  112</t>
  </si>
  <si>
    <t>2021-08-31T12:00:00</t>
  </si>
  <si>
    <t>2021-06-14T13:00:32</t>
  </si>
  <si>
    <t>21F88600-95FA-4F28-B4D1-FB8902563019</t>
  </si>
  <si>
    <t>21F88600-95FA-4F28-B4D1-FB8902563019@1000000000XX0.xml</t>
  </si>
  <si>
    <t>Ig  115</t>
  </si>
  <si>
    <t>Ig  116</t>
  </si>
  <si>
    <t>01/06/2021</t>
  </si>
  <si>
    <t>Ig  117</t>
  </si>
  <si>
    <t>30/07/2021</t>
  </si>
  <si>
    <t>Ig  118</t>
  </si>
  <si>
    <t>Ig  119</t>
  </si>
  <si>
    <t>GP</t>
  </si>
  <si>
    <t>Ig   58</t>
  </si>
  <si>
    <t>Ig   67</t>
  </si>
  <si>
    <t>26/03/2021</t>
  </si>
  <si>
    <t>Ig   87</t>
  </si>
  <si>
    <t>Ig   99</t>
  </si>
  <si>
    <t>P01 - Por definir</t>
  </si>
  <si>
    <t>Ig  113</t>
  </si>
  <si>
    <t>Importe neto</t>
  </si>
  <si>
    <t>IVA</t>
  </si>
  <si>
    <t>Ventas tasa 0%</t>
  </si>
  <si>
    <t>Ventas tasa 16%</t>
  </si>
  <si>
    <t>Descuentos  tasa 0%</t>
  </si>
  <si>
    <t>Descuentos tasa 16%</t>
  </si>
  <si>
    <t>Ventas netas (con descuento) tasa 0%</t>
  </si>
  <si>
    <t>Ventas netas (con descuento) tasa 16%</t>
  </si>
  <si>
    <t>Suma  depositos según estado de  Cuenta : 7001 3722070 ( Banamex S.A.)</t>
  </si>
  <si>
    <t>Diferencia</t>
  </si>
  <si>
    <t>14/09/2021</t>
  </si>
  <si>
    <t>2021-09-14T16:23:53</t>
  </si>
  <si>
    <t>5A7E93F7-E42C-4A8F-81A5-63787015F465@1000000000XX0.xml</t>
  </si>
  <si>
    <t>15/09/2021</t>
  </si>
  <si>
    <t>2021-09-15T12:20:31</t>
  </si>
  <si>
    <t>DD57A1FD-6368-4F31-95EB-AF59F2D8416A@1000000000XX0.xml</t>
  </si>
  <si>
    <t>10/09/2021</t>
  </si>
  <si>
    <t>2021-09-10T14:26:54</t>
  </si>
  <si>
    <t>4D8B7BE7-531C-46FB-8BD4-B0621634D937@1000000000XX0.xml</t>
  </si>
  <si>
    <t>07/09/2021</t>
  </si>
  <si>
    <t>2021-09-07T15:04:20</t>
  </si>
  <si>
    <t>171C841C-A07B-46CD-A165-4DF4F5ACD765@1000000000XX0.xml</t>
  </si>
  <si>
    <t>2021-09-10T12:36:56</t>
  </si>
  <si>
    <t>2BADE7D7-E281-49F7-A5F9-95DAECCA1149@1000000000XX0.xml</t>
  </si>
  <si>
    <t>16/06/2021</t>
  </si>
  <si>
    <t>2021-06-16T20:55:00</t>
  </si>
  <si>
    <t>04C22733-44A2-4B5C-9B30-879EFCF80373@1000000000XX0.xml</t>
  </si>
  <si>
    <t>18/06/2021</t>
  </si>
  <si>
    <t>2021-06-18T15:07:46</t>
  </si>
  <si>
    <t>2FA680C3-CAD4-4619-B145-654514D2EDBB@1000000000XX0.xml</t>
  </si>
  <si>
    <t>21/06/2021</t>
  </si>
  <si>
    <t>2021-06-21T13:17:33</t>
  </si>
  <si>
    <t>E9988D29-8892-4441-9D60-37B76FC70871@1000000000XX0.xml</t>
  </si>
  <si>
    <t>2021-06-28T12:13:19</t>
  </si>
  <si>
    <t>06E61F3D-39E0-408E-AC23-163EC70A743C@1000000000XX0.xml</t>
  </si>
  <si>
    <t>2021-06-29T11:27:20</t>
  </si>
  <si>
    <t>78B09BC7-5F19-B54A-B7F3-F9B27E7C7C58</t>
  </si>
  <si>
    <t>78B09BC7-5F19-B54A-B7F3-F9B27E7C7C58@1000000000XX0.xml</t>
  </si>
  <si>
    <t>2021-06-29T11:29:57</t>
  </si>
  <si>
    <t>691691DC-0BFA-4266-9332-0296FE6ADB4D@1000000000XX0.xml</t>
  </si>
  <si>
    <t>2021-07-13T11:57:23</t>
  </si>
  <si>
    <t>82E15B5D-9A74-434F-8F73-2B491C1CD9EB@1000000000XX0.xml</t>
  </si>
  <si>
    <t>2021-07-13T11:58:41</t>
  </si>
  <si>
    <t>03DDD3B3-4265-4405-BB59-1E7C0C240B78@1000000000XX0.xml</t>
  </si>
  <si>
    <t>07/07/2021</t>
  </si>
  <si>
    <t>2021-07-07T13:42:24</t>
  </si>
  <si>
    <t>2D2626CE-3C5A-46F4-A39F-1E694674B116@1000000000XX0.xml</t>
  </si>
  <si>
    <t>2021-07-07T13:43:53</t>
  </si>
  <si>
    <t>364F26C8-93F1-4D4D-B6E3-6B147DE32B9D@1000000000XX0.xml</t>
  </si>
  <si>
    <t>2021-08-02T17:05:33</t>
  </si>
  <si>
    <t>6849B67E-E205-4CD5-92BF-F4611B8EA41B@1000000000XX0.xml</t>
  </si>
  <si>
    <t>2021-08-02T17:06:42</t>
  </si>
  <si>
    <t>E03BC409-535A-4E3A-95EC-E1A875D6F693@1000000000XX0.xml</t>
  </si>
  <si>
    <t>2021-08-02T17:07:46</t>
  </si>
  <si>
    <t>E8A2B76B-96D9-4974-9E74-3DE69643D3C3@1000000000XX0.xml</t>
  </si>
  <si>
    <t>2021-08-03T13:14:12</t>
  </si>
  <si>
    <t>21004B6F-3E39-494A-893C-D18AB3DB108F@1000000000XX0.xml</t>
  </si>
  <si>
    <t>2021-08-03T15:39:14</t>
  </si>
  <si>
    <t>E9281C80-8C9E-47CF-951D-29E2B8971F27@1000000000XX0.xml</t>
  </si>
  <si>
    <t>19/03/2021</t>
  </si>
  <si>
    <t>2021-03-19T14:51:49</t>
  </si>
  <si>
    <t>66606C84-775C-46CA-887B-1B5150CA0E24@1000000000XX0.xml</t>
  </si>
  <si>
    <t>24/03/2021</t>
  </si>
  <si>
    <t>2021-03-24T17:07:44</t>
  </si>
  <si>
    <t>CF86BB6C-63A3-4606-9934-717A6DC00FDE@1000000000XX0.xml</t>
  </si>
  <si>
    <t>2021-03-26T13:56:31</t>
  </si>
  <si>
    <t>F9E6E6EE-1F7E-4ABB-BBB5-FE34EA69F43D@1000000000XX0.xml</t>
  </si>
  <si>
    <t>2021-08-12T12:30:41</t>
  </si>
  <si>
    <t>56A3F83A-87D2-4F63-B5EA-89A4A4396F7F@1000000000XX0.xml</t>
  </si>
  <si>
    <t>2021-08-13T10:52:58</t>
  </si>
  <si>
    <t>FCC975FB-9CA0-4E08-80FB-EC579C6AB449@1000000000XX0.xml</t>
  </si>
  <si>
    <t>2021-08-17T15:02:45</t>
  </si>
  <si>
    <t>B326FCE4-BCFC-45CB-AA3A-57BE0132180E@1000000000XX0.xml</t>
  </si>
  <si>
    <t>2021-08-03T16:17:16</t>
  </si>
  <si>
    <t>DF039882-05EF-428D-A9CD-3439F59DF6FE@1000000000XX0.xml</t>
  </si>
  <si>
    <t>2021-08-04T14:58:18</t>
  </si>
  <si>
    <t>584C480C-DB4A-4321-B71B-AC524C1FD4A6@1000000000XX0.xml</t>
  </si>
  <si>
    <t>2021-08-04T15:00:04</t>
  </si>
  <si>
    <t>8ECD5D63-1748-4045-9F0A-D3F164549938@1000000000XX0.xml</t>
  </si>
  <si>
    <t>2021-08-09T12:34:49</t>
  </si>
  <si>
    <t>1E081376-B22E-4526-827C-41D0C53D9459@1000000000XX0.xml</t>
  </si>
  <si>
    <t>2021-08-09T12:36:41</t>
  </si>
  <si>
    <t>C3764DB3-22ED-4AFE-B948-18A9A10AEC42@1000000000XX0.xml</t>
  </si>
  <si>
    <t>2021-08-17T17:10:30</t>
  </si>
  <si>
    <t>5BAB9560-FF85-4D36-92E0-9029D35592EA@1000000000XX0.xml</t>
  </si>
  <si>
    <t>2021-08-13T14:33:23</t>
  </si>
  <si>
    <t>9ADEE3A0-11ED-44EF-A7FA-10F68AD97191@1000000000XX0.xml</t>
  </si>
  <si>
    <t>2021-08-13T14:36:51</t>
  </si>
  <si>
    <t>97BFBD8C-EFCA-3644-BAD6-143A24295F59@1000000000XX0.xml</t>
  </si>
  <si>
    <t>2021-08-18T14:03:21</t>
  </si>
  <si>
    <t>9E51DD5D-5DF8-4DC2-9827-456A923D4CC3@1000000000XX0.xml</t>
  </si>
  <si>
    <t>2021-08-18T14:04:33</t>
  </si>
  <si>
    <t>55E03ED9-C0CD-43C8-95B3-8707A28D7600@1000000000XX0.xml</t>
  </si>
  <si>
    <t>2021-09-14T14:22:47</t>
  </si>
  <si>
    <t>FB0894ED-1567-4D4E-8695-70FE3D7C382D@1000000000XX0.xml</t>
  </si>
  <si>
    <t>15/07/2021</t>
  </si>
  <si>
    <t>2021-07-15T12:41:03</t>
  </si>
  <si>
    <t>8E87EB3E-9F23-44D8-BDBD-3CC7667BEBEA</t>
  </si>
  <si>
    <t>8E87EB3E-9F23-44D8-BDBD-3CC7667BEBEA@1000000000XX0.xml</t>
  </si>
  <si>
    <t>2021-07-16T12:34:24</t>
  </si>
  <si>
    <t>4C461266-F177-A347-9319-D0B0752F4020</t>
  </si>
  <si>
    <t>4C461266-F177-A347-9319-D0B0752F4020@1000000000XX0.xml</t>
  </si>
  <si>
    <t>2021-09-07T15:08:58</t>
  </si>
  <si>
    <t>0D4A294E-B860-475D-A30B-64712E022DBC@1000000000XX0.xml</t>
  </si>
  <si>
    <t>20/09/2021</t>
  </si>
  <si>
    <t>2021-09-20T09:59:53</t>
  </si>
  <si>
    <t>31029B64-95F9-4A70-9096-763C225EFFBE@1000000000XX0.xml</t>
  </si>
  <si>
    <t>2021-08-09T13:25:52</t>
  </si>
  <si>
    <t>10950D48-25C4-477D-BA53-E8928D8A73A9@1000000000XX0.xml</t>
  </si>
  <si>
    <t>2021-08-12T12:33:53</t>
  </si>
  <si>
    <t>A0F0D072-D06D-41CF-B840-68C3FC6D51C2@1000000000XX0.xml</t>
  </si>
  <si>
    <t>2021-08-13T14:34:44</t>
  </si>
  <si>
    <t>315E28E0-398D-4590-840E-044A0A423A2D@1000000000XX0.xml</t>
  </si>
  <si>
    <t>2021-08-16T11:39:56</t>
  </si>
  <si>
    <t>8D6E959C-FCC1-45C1-84AD-B0372B66D011@1000000000XX0.xml</t>
  </si>
  <si>
    <t>2021-08-19T12:41:33</t>
  </si>
  <si>
    <t>BE78386E-77AA-45B5-8FD8-83C7CBAED108@1000000000XX0.xml</t>
  </si>
  <si>
    <t>06/09/2021</t>
  </si>
  <si>
    <t>2021-09-06T13:43:03</t>
  </si>
  <si>
    <t>2EE92E9E-779B-4D9B-A0D7-C1639D48152F@1000000000XX0.xml</t>
  </si>
  <si>
    <t>2021-09-14T09:29:00</t>
  </si>
  <si>
    <t>045F57BB-F863-478D-AD2F-CF1023C0A0A2@1000000000XX0.xml</t>
  </si>
  <si>
    <t>2021-09-07T15:04:16</t>
  </si>
  <si>
    <t>734D7B0B-618F-4AC9-96DF-AF2F63736081@1000000000XX0.xml</t>
  </si>
  <si>
    <t>2021-07-28T14:32:20</t>
  </si>
  <si>
    <t>4B574CF4-6347-45A9-A08A-3FAF37912790</t>
  </si>
  <si>
    <t>4B574CF4-6347-45A9-A08A-3FAF37912790@1000000000XX0.xml</t>
  </si>
  <si>
    <t>2021-06-01T14:44:05</t>
  </si>
  <si>
    <t>03B6E20E-E81F-4028-9A47-1D7FA0E3B88D</t>
  </si>
  <si>
    <t>03B6E20E-E81F-4028-9A47-1D7FA0E3B88D@1000000000XX0.xml</t>
  </si>
  <si>
    <t>2021-07-12T13:46:38</t>
  </si>
  <si>
    <t>E71E22E3-5A0F-49C6-8790-400C0B1A3B96</t>
  </si>
  <si>
    <t>E71E22E3-5A0F-49C6-8790-400C0B1A3B96@1000000000XX0.xml</t>
  </si>
  <si>
    <t>27/07/2021</t>
  </si>
  <si>
    <t>2021-07-27T10:32:02</t>
  </si>
  <si>
    <t>DB1688E7-22B3-41E4-A47F-8C107E561569</t>
  </si>
  <si>
    <t>DB1688E7-22B3-41E4-A47F-8C107E561569@1000000000XX0.xml</t>
  </si>
  <si>
    <t>2021-08-10T11:21:10</t>
  </si>
  <si>
    <t>071AB4F2-B069-4F19-95E4-3D95587B5C94</t>
  </si>
  <si>
    <t>071AB4F2-B069-4F19-95E4-3D95587B5C94@1000000000XX0.xml</t>
  </si>
  <si>
    <t>2021-08-11T15:15:11</t>
  </si>
  <si>
    <t>EF599386-362E-9E4B-803E-C8C9CB956064@1000000000XX0.xml</t>
  </si>
  <si>
    <t>2021-08-17T13:51:39</t>
  </si>
  <si>
    <t>10BE6AB6-1A23-482F-B837-8A06B81B9D1A@1000000000XX0.xml</t>
  </si>
  <si>
    <t>26/07/2021</t>
  </si>
  <si>
    <t>2021-07-26T14:31:26</t>
  </si>
  <si>
    <t>27b1ee43-30b8-496e-b147-ded26554d8f2</t>
  </si>
  <si>
    <t>27B1EE43-30B8-496E-B147-DED26554D8F2@1000000000XX0.xml</t>
  </si>
  <si>
    <t>2021-08-10T17:27:32</t>
  </si>
  <si>
    <t>FB97FF76-595B-42ED-A60E-31E8A004E8FA@1000000000XX0.xml</t>
  </si>
  <si>
    <t>2021-07-26T13:21:34</t>
  </si>
  <si>
    <t>1092608F-51FF-4988-9237-17FCE72D87AE</t>
  </si>
  <si>
    <t>1092608F-51FF-4988-9237-17FCE72D87AE@1000000000XX0.xml</t>
  </si>
  <si>
    <t>29/07/2021</t>
  </si>
  <si>
    <t>2021-07-29T16:23:20</t>
  </si>
  <si>
    <t>05E8AD71-52A3-4FF0-9AB9-2527754838A3</t>
  </si>
  <si>
    <t>05E8AD71-52A3-4FF0-9AB9-2527754838A3@1000000000XX0.xml</t>
  </si>
  <si>
    <t>2021-07-28T11:14:29</t>
  </si>
  <si>
    <t>CFFF0B89-5282-485A-AAB7-99152CD8EF25</t>
  </si>
  <si>
    <t>CFFF0B89-5282-485A-AAB7-99152CD8EF25@1000000000XX0.xml</t>
  </si>
  <si>
    <t>2021-08-09T20:09:11</t>
  </si>
  <si>
    <t>A86A7D18-CEAE-46C4-84B4-CB711EC13195</t>
  </si>
  <si>
    <t>A86A7D18-CEAE-46C4-84B4-CB711EC13195@1000000000XX0.xml</t>
  </si>
  <si>
    <t>2021-08-09T20:10:32</t>
  </si>
  <si>
    <t>E218D054-A823-4867-A986-EF43C819A55D</t>
  </si>
  <si>
    <t>E218D054-A823-4867-A986-EF43C819A55D@1000000000XX0.xml</t>
  </si>
  <si>
    <t>2021-07-06T16:59:09</t>
  </si>
  <si>
    <t>21A5B882-A04A-4944-882B-3F2AF8996E89@1000000000XX0.xml</t>
  </si>
  <si>
    <t>2021-07-06T16:59:56</t>
  </si>
  <si>
    <t>6C12F7E2-8C26-471D-AE4B-21F88ABCB99A@1000000000XX0.xml</t>
  </si>
  <si>
    <t>2021-08-05T12:03:34</t>
  </si>
  <si>
    <t>5D058CD0-D87B-4361-B43C-62E3C06D39CB</t>
  </si>
  <si>
    <t>5D058CD0-D87B-4361-B43C-62E3C06D39CB@1000000000XX0.xml</t>
  </si>
  <si>
    <t>2021-08-05T12:01:47</t>
  </si>
  <si>
    <t>AD55AB62-6912-4EC8-BB9C-F4E45A3BAD02</t>
  </si>
  <si>
    <t>AD55AB62-6912-4EC8-BB9C-F4E45A3BAD02@1000000000XX0.xml</t>
  </si>
  <si>
    <t>2021-06-28T12:05:33</t>
  </si>
  <si>
    <t>BCA628ED-77F9-4974-B458-6EFAD9546A7E</t>
  </si>
  <si>
    <t>BCA628ED-77F9-4974-B458-6EFAD9546A7E@1000000000XX0.xml</t>
  </si>
  <si>
    <t>2021-07-06T16:55:26</t>
  </si>
  <si>
    <t>7574A000-1334-4517-A24F-16D011CFBA9D@1000000000XX0.xml</t>
  </si>
  <si>
    <t>2021-07-06T16:56:20</t>
  </si>
  <si>
    <t>1BEFAD9C-5D21-4373-A7C0-F29869B4E755@1000000000XX0.xml</t>
  </si>
  <si>
    <t>2021-07-06T16:51:24</t>
  </si>
  <si>
    <t>346B533F-A6F6-4E05-B0FF-256E9FD7AD83@1000000000XX0.xml</t>
  </si>
  <si>
    <t>2021-07-06T16:53:33</t>
  </si>
  <si>
    <t>9CB0BDB5-A16E-5544-BA57-8FEABB513E17@1000000000XX0.xml</t>
  </si>
  <si>
    <t>2021-07-14T13:56:07</t>
  </si>
  <si>
    <t>A6D31618-2B72-4944-ABA7-9A526FC4CDFE@1000000000XX0.xml</t>
  </si>
  <si>
    <t>2021-08-11T10:15:15</t>
  </si>
  <si>
    <t>4DB0AD98-2CBA-4E74-B34F-CF6EAEA26A87@1000000000XX0.xml</t>
  </si>
  <si>
    <t>2021-08-11T10:16:18</t>
  </si>
  <si>
    <t>F3713F51-7949-46B1-8A2F-81837D54E78E@1000000000XX0.xml</t>
  </si>
  <si>
    <t>2021-07-14T14:00:13</t>
  </si>
  <si>
    <t>00809925-3B38-46B1-A987-29CA0E5D7FC8@1000000000XX0.xml</t>
  </si>
  <si>
    <t>2021-07-14T14:02:32</t>
  </si>
  <si>
    <t>8E39135E-3C27-4DB7-B742-861C73321854@1000000000XX0.xml</t>
  </si>
  <si>
    <t>2021-08-16T11:38:46</t>
  </si>
  <si>
    <t>87F2F0F8-7854-4606-83EB-BD0CA0F819B2</t>
  </si>
  <si>
    <t>87F2F0F8-7854-4606-83EB-BD0CA0F819B2@1000000000XX0.xml</t>
  </si>
  <si>
    <t>2021-07-14T13:47:24</t>
  </si>
  <si>
    <t>A1B32E13-BE39-4AF3-A3EF-A143DD47353D@1000000000XX0.xml</t>
  </si>
  <si>
    <t>2021-07-14T13:47:59</t>
  </si>
  <si>
    <t>2C240452-4C2A-492D-90D1-8691AD21F96D@1000000000XX0.xml</t>
  </si>
  <si>
    <t>2021-08-11T13:03:26</t>
  </si>
  <si>
    <t>A6D1B6E3-A8D3-4E30-B774-378E68134CBA</t>
  </si>
  <si>
    <t>A6D1B6E3-A8D3-4E30-B774-378E68134CBA@1000000000XX0.xml</t>
  </si>
  <si>
    <t>23/09/2021</t>
  </si>
  <si>
    <t>2021-09-23T13:38:24</t>
  </si>
  <si>
    <t>F41D9716-C476-4C48-8A5C-41DECFC191CF@1000000000XX0.xml</t>
  </si>
  <si>
    <t>2021-07-15T11:41:18</t>
  </si>
  <si>
    <t>AAD598FD-6042-41FE-A3DA-BD08DDB1755F@1000000000XX0.xml</t>
  </si>
  <si>
    <t>2021-07-15T11:42:19</t>
  </si>
  <si>
    <t>9A8A47DA-81FC-4BD2-AC3E-D06AFAC6649F@1000000000XX0.xml</t>
  </si>
  <si>
    <t>24/09/2021</t>
  </si>
  <si>
    <t>2021-09-24T14:58:35</t>
  </si>
  <si>
    <t>D5156564-0D33-4AA6-BB2B-42F1C3A4CB7C@1000000000XX0.xml</t>
  </si>
  <si>
    <t>2021-09-24T14:59:26</t>
  </si>
  <si>
    <t>410A83F3-A603-4B3A-AAD2-8CDAD713D978@1000000000XX0.xml</t>
  </si>
  <si>
    <t>28/09/2021</t>
  </si>
  <si>
    <t>2021-09-28T09:36:50</t>
  </si>
  <si>
    <t>CBBFBCF4-2215-D149-906A-0061156CB0D5@1000000000XX0.xml</t>
  </si>
  <si>
    <t>2021-09-28T09:34:40</t>
  </si>
  <si>
    <t>393DFA68-5363-4D5C-BBE1-900D6ABCCC51@1000000000XX0.xml</t>
  </si>
  <si>
    <t>2021-08-23T11:26:16</t>
  </si>
  <si>
    <t>70543089-3F15-4CC5-8180-D168C8ABB5DD@1000000000XX0.xml</t>
  </si>
  <si>
    <t>2021-08-25T19:20:26</t>
  </si>
  <si>
    <t>EE4B1E03-D5F7-E34C-8E52-FC35D0B7ABAB@1000000000XX0.xml</t>
  </si>
  <si>
    <t>2021-09-28T13:19:00</t>
  </si>
  <si>
    <t>B556CDEE-4CD7-4732-9FFF-7BFF1212AF47@1000000000XX0.xml</t>
  </si>
  <si>
    <t>29/09/2021</t>
  </si>
  <si>
    <t>2021-09-29T11:26:37</t>
  </si>
  <si>
    <t>B168A7FF-363C-4EE7-9536-D5B0FEAC7ACF@1000000000XX0.xml</t>
  </si>
  <si>
    <t>2021-09-28T13:17:27</t>
  </si>
  <si>
    <t>F9E000DA-EED3-4F70-B127-27F94BA32A74@1000000000XX0.xml</t>
  </si>
  <si>
    <t>2021-09-29T12:41:20</t>
  </si>
  <si>
    <t>D2270A5F-6C77-4B0E-8F0D-53346F8FD294@1000000000XX0.xml</t>
  </si>
  <si>
    <t>2021-09-29T12:44:23</t>
  </si>
  <si>
    <t>BEEF9AEA-F39E-4FE9-8B96-901181DD9A57@1000000000XX0.xml</t>
  </si>
  <si>
    <t>2021-09-29T16:06:54</t>
  </si>
  <si>
    <t>19235C92-0303-42E7-9C5F-8A796C567D01@1000000000XX0.xml</t>
  </si>
  <si>
    <t>2021-08-06T14:52:21</t>
  </si>
  <si>
    <t>CC76D441-764C-46D8-AEDA-1620B5DA9458</t>
  </si>
  <si>
    <t>CC76D441-764C-46D8-AEDA-1620B5DA9458@1000000000XX0.xml</t>
  </si>
  <si>
    <t>2021-09-07T16:02:48</t>
  </si>
  <si>
    <t>00A93AF1-126A-47AA-9A20-9F6E26A2622D@1000000000XX0.xml</t>
  </si>
  <si>
    <t>2021-08-06T14:53:43</t>
  </si>
  <si>
    <t>9E10417B-2D08-42A4-B37F-69F72A142E68</t>
  </si>
  <si>
    <t>9E10417B-2D08-42A4-B37F-69F72A142E68@1000000000XX0.xml</t>
  </si>
  <si>
    <t>2021-09-07T16:15:46</t>
  </si>
  <si>
    <t>4CC828F7-9CAC-407B-9760-F980B4F94A52@1000000000XX0.xml</t>
  </si>
  <si>
    <t>2021-08-06T15:14:49</t>
  </si>
  <si>
    <t>767AA333-CB0C-4547-904F-6EF100B2510D</t>
  </si>
  <si>
    <t>767AA333-CB0C-4547-904F-6EF100B2510D@1000000000XX0.xml</t>
  </si>
  <si>
    <t>2021-04-14T19:39:37</t>
  </si>
  <si>
    <t>4F8D5E5E-FF97-43B7-AE2D-0D6EEB5E070B</t>
  </si>
  <si>
    <t>4F8D5E5E-FF97-43B7-AE2D-0D6EEB5E070B@1000000000XX0.xml</t>
  </si>
  <si>
    <t>2021-08-06T15:14:00</t>
  </si>
  <si>
    <t>AFACAB75-99C7-4B3B-A4F0-F1D871F69247</t>
  </si>
  <si>
    <t>AFACAB75-99C7-4B3B-A4F0-F1D871F69247@1000000000XX0.xml</t>
  </si>
  <si>
    <t>2021-09-07T15:46:57</t>
  </si>
  <si>
    <t>FE6ACA79-60F6-48AD-A532-F21F3A9BFB3E@1000000000XX0.xml</t>
  </si>
  <si>
    <t>01/09/2021</t>
  </si>
  <si>
    <t>2021-09-01T11:22:05</t>
  </si>
  <si>
    <t>527D8531-3E4C-4C1E-BBAC-B920912D3BAD</t>
  </si>
  <si>
    <t>527D8531-3E4C-4C1E-BBAC-B920912D3BAD@1000000000XX0.xml</t>
  </si>
  <si>
    <t>21/09/2021</t>
  </si>
  <si>
    <t>2021-09-21T11:49:55</t>
  </si>
  <si>
    <t>954FAAB7-02F2-41E7-872C-459851FE439A@1000000000XX0.xml</t>
  </si>
  <si>
    <t>30/09/2021</t>
  </si>
  <si>
    <t>2021-09-30T14:30:14</t>
  </si>
  <si>
    <t>EF19D742-3737-E84F-9B4B-F787C976D8D3@1000000000XX0.xml</t>
  </si>
  <si>
    <t>2021-05-28T16:10:55</t>
  </si>
  <si>
    <t>0DB23F48-921C-FD41-9C49-3D76A80735DB</t>
  </si>
  <si>
    <t>0DB23F48-921C-FD41-9C49-3D76A80735DB@1000000000XX0.xml</t>
  </si>
  <si>
    <t>2021-05-28T16:02:43</t>
  </si>
  <si>
    <t>ACA81A5E-9E49-4735-9F9B-8F76255A0291</t>
  </si>
  <si>
    <t>ACA81A5E-9E49-4735-9F9B-8F76255A0291@1000000000XX0.xml</t>
  </si>
  <si>
    <t>2021-05-28T16:14:01</t>
  </si>
  <si>
    <t>11506764-4159-430F-96CB-2797FD769F8E</t>
  </si>
  <si>
    <t>11506764-4159-430F-96CB-2797FD769F8E@1000000000XX0.xml</t>
  </si>
  <si>
    <t>2021-05-28T16:01:55</t>
  </si>
  <si>
    <t>C4101739-316B-4BD1-A5D9-3B561BB55DD1</t>
  </si>
  <si>
    <t>C4101739-316B-4BD1-A5D9-3B561BB55DD1@1000000000XX0.xml</t>
  </si>
  <si>
    <t>2021-06-04T13:23:53</t>
  </si>
  <si>
    <t>A97CF0E1-759B-4D50-8AD7-966AD48CCA3F</t>
  </si>
  <si>
    <t>A97CF0E1-759B-4D50-8AD7-966AD48CCA3F@1000000000XX0.xml</t>
  </si>
  <si>
    <t>2021-05-28T16:06:44</t>
  </si>
  <si>
    <t>7E711795-2B10-4FC9-A228-F5380E400F40</t>
  </si>
  <si>
    <t>7E711795-2B10-4FC9-A228-F5380E400F40@1000000000XX0.xml</t>
  </si>
  <si>
    <t>2021-06-04T13:24:41</t>
  </si>
  <si>
    <t>7A6EFC8E-B56D-45C5-9458-263CD11985BC</t>
  </si>
  <si>
    <t>7A6EFC8E-B56D-45C5-9458-263CD11985BC@1000000000XX0.xml</t>
  </si>
  <si>
    <t>2021-06-04T13:30:40</t>
  </si>
  <si>
    <t>8364EF7D-3C25-496E-B348-2BAEA5C82828</t>
  </si>
  <si>
    <t>8364EF7D-3C25-496E-B348-2BAEA5C82828@1000000000XX0.xml</t>
  </si>
  <si>
    <t>2021-06-04T13:31:39</t>
  </si>
  <si>
    <t>EC3A2127-8B1F-4EFE-AD64-2AFF0F45D373</t>
  </si>
  <si>
    <t>EC3A2127-8B1F-4EFE-AD64-2AFF0F45D373@1000000000XX0.xml</t>
  </si>
  <si>
    <t>11/06/2021</t>
  </si>
  <si>
    <t>2021-06-11T12:55:18</t>
  </si>
  <si>
    <t>EFD36392-E536-4F4D-BEEF-F1A3C328EFA8</t>
  </si>
  <si>
    <t>EFD36392-E536-4F4D-BEEF-F1A3C328EFA8@1000000000XX0.xml</t>
  </si>
  <si>
    <t>2021-06-04T13:27:49</t>
  </si>
  <si>
    <t>7B1FFB7B-81FA-4C08-B2F3-80DB382B73E2</t>
  </si>
  <si>
    <t>7B1FFB7B-81FA-4C08-B2F3-80DB382B73E2@1000000000XX0.xml</t>
  </si>
  <si>
    <t>2021-06-04T13:28:42</t>
  </si>
  <si>
    <t>4348AD77-631E-413D-B81E-27B74BB5A58E</t>
  </si>
  <si>
    <t>4348AD77-631E-413D-B81E-27B74BB5A58E@1000000000XX0.xml</t>
  </si>
  <si>
    <t>2021-06-11T12:54:39</t>
  </si>
  <si>
    <t>7a60f272-832a-4279-9070-9643f3f75435</t>
  </si>
  <si>
    <t>7A60F272-832A-4279-9070-9643F3F75435@1000000000XX0.xml</t>
  </si>
  <si>
    <t>2021-06-11T12:57:23</t>
  </si>
  <si>
    <t>82ADF6AB-02A1-4D6F-BA58-AA56F3859E7E</t>
  </si>
  <si>
    <t>82ADF6AB-02A1-4D6F-BA58-AA56F3859E7E@1000000000XX0.xml</t>
  </si>
  <si>
    <t>2021-06-11T12:52:05</t>
  </si>
  <si>
    <t>FA5A9367-4392-4B79-AF28-AADE74082A12</t>
  </si>
  <si>
    <t>FA5A9367-4392-4B79-AF28-AADE74082A12@1000000000XX0.xml</t>
  </si>
  <si>
    <t>2021-06-18T14:35:17</t>
  </si>
  <si>
    <t>6DE5B69C-1FDA-4518-9A15-C414CB170905</t>
  </si>
  <si>
    <t>6DE5B69C-1FDA-4518-9A15-C414CB170905@1000000000XX0.xml</t>
  </si>
  <si>
    <t>2021-06-18T12:42:34</t>
  </si>
  <si>
    <t>5A2D8C7B-F597-4ECF-8CD3-625970CCE2F4</t>
  </si>
  <si>
    <t>5A2D8C7B-F597-4ECF-8CD3-625970CCE2F4@1000000000XX0.xml</t>
  </si>
  <si>
    <t>2021-06-18T15:03:07</t>
  </si>
  <si>
    <t>E8090B2A-8B98-4A72-A07E-F009A719E7DE</t>
  </si>
  <si>
    <t>E8090B2A-8B98-4A72-A07E-F009A719E7DE@1000000000XX0.xml</t>
  </si>
  <si>
    <t>2021-07-13T11:19:06</t>
  </si>
  <si>
    <t>B7EEC42C-A1ED-48B7-A1BA-266EFEB7E3FB@1000000000XX0.xml</t>
  </si>
  <si>
    <t>2021-06-18T15:06:11</t>
  </si>
  <si>
    <t>E303AB13-6A9E-418A-979A-1E80C348E4DD</t>
  </si>
  <si>
    <t>E303AB13-6A9E-418A-979A-1E80C348E4DD@1000000000XX0.xml</t>
  </si>
  <si>
    <t>2021-06-18T15:07:10</t>
  </si>
  <si>
    <t>7F22F7D0-724D-46D3-A837-38D8495EDA62</t>
  </si>
  <si>
    <t>7F22F7D0-724D-46D3-A837-38D8495EDA62@1000000000XX0.xml</t>
  </si>
  <si>
    <t>2021-06-18T15:03:59</t>
  </si>
  <si>
    <t>9FF4E1A5-A3F5-4CC0-AF5B-313C331E382C</t>
  </si>
  <si>
    <t>9FF4E1A5-A3F5-4CC0-AF5B-313C331E382C@1000000000XX0.xml</t>
  </si>
  <si>
    <t>25/06/2021</t>
  </si>
  <si>
    <t>2021-06-25T13:03:45</t>
  </si>
  <si>
    <t>5381E15D-2C76-45D8-AD61-4F17DCBCFF1D</t>
  </si>
  <si>
    <t>5381E15D-2C76-45D8-AD61-4F17DCBCFF1D@1000000000XX0.xml</t>
  </si>
  <si>
    <t>2021-06-25T13:06:02</t>
  </si>
  <si>
    <t>43B1DC02-1EC9-3C4A-9141-16BAAFDAA631@1000000000XX0.xml</t>
  </si>
  <si>
    <t>2021-06-25T13:02:29</t>
  </si>
  <si>
    <t>6758E9B0-DC51-DA40-83A1-17144C5C2F12</t>
  </si>
  <si>
    <t>6758E9B0-DC51-DA40-83A1-17144C5C2F12@1000000000XX0.xml</t>
  </si>
  <si>
    <t>2021-06-25T13:06:06</t>
  </si>
  <si>
    <t>5357319F-78BB-4B25-A463-C4E397A63CD6</t>
  </si>
  <si>
    <t>5357319F-78BB-4B25-A463-C4E397A63CD6@1000000000XX0.xml</t>
  </si>
  <si>
    <t>2021-06-10T10:57:35</t>
  </si>
  <si>
    <t>58F19EDE-A7B1-4780-AB79-FDFA292F367C@1000000000XX0.xml</t>
  </si>
  <si>
    <t>2021-07-13T10:47:33</t>
  </si>
  <si>
    <t>6C94E023-1789-49B5-9501-A5E6F57BA5FD@1000000000XX0.xml</t>
  </si>
  <si>
    <t>2021-06-10T10:53:55</t>
  </si>
  <si>
    <t>2D7F4292-01DF-4EE2-83DE-8474DF81F6B8@1000000000XX0.xml</t>
  </si>
  <si>
    <t>27/09/2021</t>
  </si>
  <si>
    <t>2021-09-27T13:17:03</t>
  </si>
  <si>
    <t>707E1271-89BB-4365-9102-AD9515FDF77E@1000000000XX0.xml</t>
  </si>
  <si>
    <t>2021-06-10T10:57:45</t>
  </si>
  <si>
    <t>ED6074B6-DA84-4775-859A-DEA423437AAD@1000000000XX0.xml</t>
  </si>
  <si>
    <t>2021-06-10T10:58:11</t>
  </si>
  <si>
    <t>2ACBF648-449E-40AB-BCF6-63415DA2BED6@1000000000XX0.xml</t>
  </si>
  <si>
    <t>2021-06-10T10:59:05</t>
  </si>
  <si>
    <t>D6645B8E-64EC-45D9-B94A-6DF979BA3FE6@1000000000XX0.xml</t>
  </si>
  <si>
    <t>2021-06-10T10:59:32</t>
  </si>
  <si>
    <t>C8AFA278-0C25-472E-8667-2A45E2476D52@1000000000XX0.xml</t>
  </si>
  <si>
    <t>2021-08-04T11:12:05</t>
  </si>
  <si>
    <t>2DED5C3E-5489-49CA-B1B4-381E3D72E580@1000000000XX0.xml</t>
  </si>
  <si>
    <t>2021-08-05T10:58:53</t>
  </si>
  <si>
    <t>17FB1128-5C9A-4AEF-9063-42AB1899974E@1000000000XX0.xml</t>
  </si>
  <si>
    <t>2021-08-10T11:12:04</t>
  </si>
  <si>
    <t>7060424C-D967-4CDA-8FCA-D7F229A3BF11@1000000000XX0.xml</t>
  </si>
  <si>
    <t>2021-08-10T12:46:55</t>
  </si>
  <si>
    <t>44ED399C-2625-4A5F-932F-6D7EBFD77DBB@1000000000XX0.xml</t>
  </si>
  <si>
    <t>2021-08-12T09:58:13</t>
  </si>
  <si>
    <t>166EAB9F-465B-46A1-9BC3-5AFB8A555164@1000000000XX0.xml</t>
  </si>
  <si>
    <t>2021-08-12T10:02:14</t>
  </si>
  <si>
    <t>643A6415-A46E-4253-9C85-F059F94062B4@1000000000XX0.xml</t>
  </si>
  <si>
    <t>2021-08-24T15:30:49</t>
  </si>
  <si>
    <t>E53F7BBE-EDEA-4E43-96FF-CBC406EB054E@1000000000XX0.xml</t>
  </si>
  <si>
    <t>2021-08-12T10:03:04</t>
  </si>
  <si>
    <t>11AF5B14-C723-1B48-9CF7-608ED50A86D7@1000000000XX0.xml</t>
  </si>
  <si>
    <t>2021-08-12T10:05:46</t>
  </si>
  <si>
    <t>F4931CBF-4D9A-4560-AE1A-9A2136911AD2@1000000000XX0.xml</t>
  </si>
  <si>
    <t>2021-08-12T10:07:29</t>
  </si>
  <si>
    <t>DEA34528-276C-4C1D-AE3C-C22BC1D736D3@1000000000XX0.xml</t>
  </si>
  <si>
    <t>2021-08-12T10:11:41</t>
  </si>
  <si>
    <t>2D02276C-E397-49B8-8D8C-CDDF7A1258BC@1000000000XX0.xml</t>
  </si>
  <si>
    <t>2021-08-17T13:40:37</t>
  </si>
  <si>
    <t>5DC48493-B7AE-4A48-9822-3BCC74431E1F@1000000000XX0.xml</t>
  </si>
  <si>
    <t>2021-08-17T13:42:04</t>
  </si>
  <si>
    <t>C435DC66-4DD5-414F-BDE1-52C5D28E383C@1000000000XX0.xml</t>
  </si>
  <si>
    <t>2021-08-17T13:45:58</t>
  </si>
  <si>
    <t>CC2C31C4-CEE1-4E5B-B671-12F657BB09A0@1000000000XX0.xml</t>
  </si>
  <si>
    <t>2021-09-07T15:37:17</t>
  </si>
  <si>
    <t>37E259EE-0E0D-1042-BE1C-6BBAD2B8902D@1000000000XX0.xml</t>
  </si>
  <si>
    <t>2021-08-17T13:47:16</t>
  </si>
  <si>
    <t>74FC2D66-F0B7-470B-B722-3E6F558660D1@1000000000XX0.xml</t>
  </si>
  <si>
    <t>2021-08-17T13:48:19</t>
  </si>
  <si>
    <t>C91CF562-8441-4CDC-93B4-0E00F23C36B5@1000000000XX0.xml</t>
  </si>
  <si>
    <t>2021-08-19T10:27:28</t>
  </si>
  <si>
    <t>88E56D77-4C27-4105-B0D4-B9A384C585DE@1000000000XX0.xml</t>
  </si>
  <si>
    <t>2021-09-30T16:17:29</t>
  </si>
  <si>
    <t>3910BA36-E772-4889-A689-4F84BE50B4DF@1000000000XX0.xml</t>
  </si>
  <si>
    <t>2021-08-19T10:29:33</t>
  </si>
  <si>
    <t>76D00C34-7306-4C03-A4C4-A55B14E77294@1000000000XX0.xml</t>
  </si>
  <si>
    <t>2021-08-23T11:18:04</t>
  </si>
  <si>
    <t>99EDA7BD-06E5-458E-8793-64469BAD4967@1000000000XX0.xml</t>
  </si>
  <si>
    <t>2021-08-23T11:19:46</t>
  </si>
  <si>
    <t>4C55936E-C714-432F-AA66-4633D19D4BBC@1000000000XX0.xml</t>
  </si>
  <si>
    <t>2021-08-23T11:20:23</t>
  </si>
  <si>
    <t>9A1FC0FD-A764-4E03-B8C8-FCC2A2441295@1000000000XX0.xml</t>
  </si>
  <si>
    <t>2021-08-23T11:24:24</t>
  </si>
  <si>
    <t>5667ACD2-E36E-4F88-9785-F18AE90FF608@1000000000XX0.xml</t>
  </si>
  <si>
    <t>2021-08-23T11:25:01</t>
  </si>
  <si>
    <t>9484A03B-7E40-4972-AF93-336F057A63FE@1000000000XX0.xml</t>
  </si>
  <si>
    <t>2021-08-24T10:22:20</t>
  </si>
  <si>
    <t>B2F67DCB-5DF7-8B45-A305-ED678FF92537@1000000000XX0.xml</t>
  </si>
  <si>
    <t>2021-08-24T10:24:19</t>
  </si>
  <si>
    <t>0B600605-96EA-40E3-B5AD-F1C9A2A7CD7E@1000000000XX0.xml</t>
  </si>
  <si>
    <t>2021-08-24T10:25:14</t>
  </si>
  <si>
    <t>BC45A245-7471-9742-B3B8-B3598577A9E6@1000000000XX0.xml</t>
  </si>
  <si>
    <t>2021-08-25T11:00:18</t>
  </si>
  <si>
    <t>D5878372-B2AB-45AD-9961-2C3211C00D55@1000000000XX0.xml</t>
  </si>
  <si>
    <t>2021-08-25T11:02:36</t>
  </si>
  <si>
    <t>CC2B0948-B132-4265-92B5-88CDEC83C7DC@1000000000XX0.xml</t>
  </si>
  <si>
    <t>2021-08-25T15:29:58</t>
  </si>
  <si>
    <t>6451157A-C081-4FF8-9898-6502D6C1A5F1@1000000000XX0.xml</t>
  </si>
  <si>
    <t>2021-08-26T10:09:45</t>
  </si>
  <si>
    <t>C55687F1-9A9F-42E3-9D2A-27C0C4DEB4C7@1000000000XX0.xml</t>
  </si>
  <si>
    <t>2021-09-30T23:11:58</t>
  </si>
  <si>
    <t>06500</t>
  </si>
  <si>
    <t>17 - Compensación</t>
  </si>
  <si>
    <t>9AE7D63E-7A6D-4023-893E-AC7424A4C240@1000000000XX0.xml</t>
  </si>
  <si>
    <t>2021-08-26T10:11:57</t>
  </si>
  <si>
    <t>40660291-3D44-AB46-AC60-21CAD2C9CC3E@1000000000XX0.xml</t>
  </si>
  <si>
    <t>2021-08-26T10:15:35</t>
  </si>
  <si>
    <t>E6C58A33-6593-4904-AD7E-D9AA69CE8CF0@1000000000XX0.xml</t>
  </si>
  <si>
    <t>2021-08-26T10:15:42</t>
  </si>
  <si>
    <t>974AE1AF-4538-42DE-9C0E-CB13C0D0A04B@1000000000XX0.xml</t>
  </si>
  <si>
    <t>2021-08-30T09:37:35</t>
  </si>
  <si>
    <t>3A055CF1-8DB3-4012-ABCA-1E7A9BD9A600@1000000000XX0.xml</t>
  </si>
  <si>
    <t>03/09/2021</t>
  </si>
  <si>
    <t>2021-09-03T10:02:05</t>
  </si>
  <si>
    <t>45CF7125-2570-4EC1-AB86-C2ADD3C7D669@1000000000XX0.xml</t>
  </si>
  <si>
    <t>2021-09-03T10:12:12</t>
  </si>
  <si>
    <t>ED564F31-B0E5-9046-9826-9C97B522C118@1000000000XX0.xml</t>
  </si>
  <si>
    <t>2021-09-03T10:13:51</t>
  </si>
  <si>
    <t>16BF7239-5202-45F8-A46F-D7AA332583CB@1000000000XX0.xml</t>
  </si>
  <si>
    <t>2021-09-07T11:29:20</t>
  </si>
  <si>
    <t>96DBE019-E04D-4AFD-B015-7523288A000C@1000000000XX0.xml</t>
  </si>
  <si>
    <t>09/09/2021</t>
  </si>
  <si>
    <t>2021-09-09T10:43:16</t>
  </si>
  <si>
    <t>8F29DA72-5D84-4B75-BAC8-DE9BEDBFCF2E@1000000000XX0.xml</t>
  </si>
  <si>
    <t>2021-06-30T13:21:09</t>
  </si>
  <si>
    <t>6A2EFAE0-B6F8-407C-85A7-D8C7DBC46351@1000000000XX0.xml</t>
  </si>
  <si>
    <t>2021-07-30T12:21:33</t>
  </si>
  <si>
    <t>828C1DCB-1973-4536-912B-FAE621646BA4@1000000000XX0.xml</t>
  </si>
  <si>
    <t>2021-07-30T12:23:50</t>
  </si>
  <si>
    <t>19AB5385-80B5-43EF-8A6D-8BA86CFADFF9@1000000000XX0.xml</t>
  </si>
  <si>
    <t>2021-07-30T12:16:52</t>
  </si>
  <si>
    <t>3E685E21-378C-4B16-9775-64B8A0FE2FB0@1000000000XX0.xml</t>
  </si>
  <si>
    <t>2021-07-30T13:30:49</t>
  </si>
  <si>
    <t>973CC682-9199-4772-91C3-8B95EC8BD744@1000000000XX0.xml</t>
  </si>
  <si>
    <t>2021-07-30T12:18:43</t>
  </si>
  <si>
    <t>3B9B8A29-3928-41CC-89D7-56A19BF568C0@1000000000XX0.xml</t>
  </si>
  <si>
    <t>2021-06-30T10:35:41</t>
  </si>
  <si>
    <t>33C82CD5-A8A0-484E-82AF-A669ADE084C3@1000000000XX0.xml</t>
  </si>
  <si>
    <t>2021-06-29T12:58:29</t>
  </si>
  <si>
    <t>3DF50428-7D5D-4BAC-8EC9-DBE06CC811BD@1000000000XX0.xml</t>
  </si>
  <si>
    <t>2021-07-23T19:14:07</t>
  </si>
  <si>
    <t>AEE7DC80-FB62-4395-B66F-299F904C4174@1000000000XX0.xml</t>
  </si>
  <si>
    <t>2021-07-30T12:11:13</t>
  </si>
  <si>
    <t>5601DA4E-AA59-41FB-B386-0D68507294B7@1000000000XX0.xml</t>
  </si>
  <si>
    <t>2021-07-30T12:19:40</t>
  </si>
  <si>
    <t>F2141381-E45F-4BC6-A724-1BE76F1E4D3F@1000000000XX0.xml</t>
  </si>
  <si>
    <t>2021-08-12T16:20:18</t>
  </si>
  <si>
    <t>0156DEC2-989F-434D-BD23-512C135E949A@1000000000XX0.xml</t>
  </si>
  <si>
    <t>2021-07-30T12:12:07</t>
  </si>
  <si>
    <t>7BAE7F1B-BC09-46E6-B228-4740D9185F09@1000000000XX0.xml</t>
  </si>
  <si>
    <t>2021-08-12T16:21:28</t>
  </si>
  <si>
    <t>287D9CFC-BB7C-4B3C-9A08-5E30EEEECFF1@1000000000XX0.xml</t>
  </si>
  <si>
    <t>2021-08-17T11:10:25</t>
  </si>
  <si>
    <t>68473C94-F2E9-48B4-9780-925C2E4A0F2F@1000000000XX0.xml</t>
  </si>
  <si>
    <t>2021-06-28T17:03:14</t>
  </si>
  <si>
    <t>69CF5CDB-7325-461D-8BE8-064330140453@1000000000XX0.xml</t>
  </si>
  <si>
    <t>2021-08-13T11:00:53</t>
  </si>
  <si>
    <t>A3CA1FA7-7519-4537-8C56-A9947A24B4A3@1000000000XX0.xml</t>
  </si>
  <si>
    <t>2021-08-19T18:03:24</t>
  </si>
  <si>
    <t>14190D4C-C983-4EF1-AA88-366FCE8F1214@1000000000XX0.xml</t>
  </si>
  <si>
    <t>2021-08-13T11:04:25</t>
  </si>
  <si>
    <t>E179487D-883F-44E9-8049-B92D239685C1@1000000000XX0.xml</t>
  </si>
  <si>
    <t>2021-08-19T18:01:02</t>
  </si>
  <si>
    <t>A1CB4D9A-2DC4-41BE-B5F5-40BDA34B909F@1000000000XX0.xml</t>
  </si>
  <si>
    <t>2021-08-19T18:02:11</t>
  </si>
  <si>
    <t>13A459F0-2241-4CF0-B566-B21A50FE214A@1000000000XX0.xml</t>
  </si>
  <si>
    <t>2021-08-19T18:04:18</t>
  </si>
  <si>
    <t>EEB0CE3D-A40E-436E-A761-B17E6293FC7E@1000000000XX0.xml</t>
  </si>
  <si>
    <t>2021-08-13T16:56:06</t>
  </si>
  <si>
    <t>D182415E-C7AE-4A9B-9B9F-C2FA4AD1E552@1000000000XX0.xml</t>
  </si>
  <si>
    <t>2021-07-30T12:17:45</t>
  </si>
  <si>
    <t>7B5E2798-C92E-4CC6-9749-BF7404466008@1000000000XX0.xml</t>
  </si>
  <si>
    <t>2021-08-11T10:17:18</t>
  </si>
  <si>
    <t>0CB64DD8-8A02-4D13-BBB7-CF89E6BFF271@1000000000XX0.xml</t>
  </si>
  <si>
    <t>2021-07-23T19:11:37</t>
  </si>
  <si>
    <t>3C24007C-00C0-48E3-91C2-4C2380754B3A@1000000000XX0.xml</t>
  </si>
  <si>
    <t>2021-08-19T18:06:03</t>
  </si>
  <si>
    <t>DB9D1BAD-6B4D-49BC-816D-CCF232EA5163@1000000000XX0.xml</t>
  </si>
  <si>
    <t>2021-08-13T11:04:50</t>
  </si>
  <si>
    <t>0FDA3C1D-DB3B-49F6-86F3-97B7DF8E4B85@1000000000XX0.xml</t>
  </si>
  <si>
    <t>2021-09-01T15:46:20</t>
  </si>
  <si>
    <t>BF60DCC1-E11B-416F-AFC0-AA0865E04331@1000000000XX0.xml</t>
  </si>
  <si>
    <t>2021-09-01T15:28:59</t>
  </si>
  <si>
    <t>E2928C35-4EC7-46D4-9FFB-A72A0C98FCB9@1000000000XX0.xml</t>
  </si>
  <si>
    <t>2021-08-05T18:21:02</t>
  </si>
  <si>
    <t>CBF682E6-574E-41DD-9BE6-15B22A33C00E@1000000000XX0.xml</t>
  </si>
  <si>
    <t>Cancelado</t>
  </si>
  <si>
    <t>2021-08-06T15:49:14</t>
  </si>
  <si>
    <t>F463B0A6-96EC-44EF-BF44-9DCF4C008A5A@1000000000XX0.xml</t>
  </si>
  <si>
    <t>2021-07-23T10:34:07</t>
  </si>
  <si>
    <t>6BC73D28-83A8-4D04-BA20-78369DA1ADA4@1000000000XX0.xml</t>
  </si>
  <si>
    <t>2021-09-01T14:01:06</t>
  </si>
  <si>
    <t>0556A49B-1BB3-4D18-827B-7410E2AB4D6D@1000000000XX0.xml</t>
  </si>
  <si>
    <t>2021-09-01T15:37:32</t>
  </si>
  <si>
    <t>D604A3B6-E051-4C5F-9B77-C43C163035E4@1000000000XX0.xml</t>
  </si>
  <si>
    <t>2021-07-13T17:53:09</t>
  </si>
  <si>
    <t>6A609535-E3CE-4F94-B061-84774334EEF2@1000000000XX0.xml</t>
  </si>
  <si>
    <t>2021-07-30T16:07:45</t>
  </si>
  <si>
    <t>C67E91E9-29B4-484A-A219-E60624532B9D@1000000000XX0.xml</t>
  </si>
  <si>
    <t>2021-09-01T11:29:38</t>
  </si>
  <si>
    <t>33ABC8A8-3B49-4FA9-B721-8EB0EF683DE8@1000000000XX0.xml</t>
  </si>
  <si>
    <t>13/09/2021</t>
  </si>
  <si>
    <t>08/09/2021</t>
  </si>
  <si>
    <t>02/09/2021</t>
  </si>
  <si>
    <t>Ig   21</t>
  </si>
  <si>
    <t>Ig   40</t>
  </si>
  <si>
    <t>Ig   73</t>
  </si>
  <si>
    <t>17/09/2021</t>
  </si>
  <si>
    <t>Ig  122</t>
  </si>
  <si>
    <t>Ig   75</t>
  </si>
  <si>
    <t>Ig   50</t>
  </si>
  <si>
    <t>Ig   55</t>
  </si>
  <si>
    <t>Ig   56</t>
  </si>
  <si>
    <t>Ig   57</t>
  </si>
  <si>
    <t>Ig   76</t>
  </si>
  <si>
    <t>Ig   77</t>
  </si>
  <si>
    <t>Ig   74</t>
  </si>
  <si>
    <t>22/09/2021</t>
  </si>
  <si>
    <t>Ig  104</t>
  </si>
  <si>
    <t>Ig  107</t>
  </si>
  <si>
    <t>Ig  108</t>
  </si>
  <si>
    <t>Ig  109</t>
  </si>
  <si>
    <t>Ig  120</t>
  </si>
  <si>
    <t>Ig  121</t>
  </si>
  <si>
    <t>Ig  128</t>
  </si>
  <si>
    <t>Ig  129</t>
  </si>
  <si>
    <t>Ig  130</t>
  </si>
  <si>
    <t>Ig  131</t>
  </si>
  <si>
    <t>Ig  132</t>
  </si>
  <si>
    <t>Ig  134</t>
  </si>
  <si>
    <t>Ig  135</t>
  </si>
  <si>
    <t>Ig  137</t>
  </si>
  <si>
    <t>Ig   28</t>
  </si>
  <si>
    <t>Ig  126</t>
  </si>
  <si>
    <t>Ig  124</t>
  </si>
  <si>
    <t>Ig  123</t>
  </si>
  <si>
    <t>Ig  125</t>
  </si>
  <si>
    <t>Ig   22</t>
  </si>
  <si>
    <t>Ig  136</t>
  </si>
  <si>
    <t>Ig   38</t>
  </si>
  <si>
    <t>Ig   39</t>
  </si>
  <si>
    <t>Ig  106</t>
  </si>
  <si>
    <t>Ig  127</t>
  </si>
  <si>
    <t>Ig  138</t>
  </si>
  <si>
    <t>Ig  139</t>
  </si>
  <si>
    <t>Periodo: Mes de septiembre del ejercicio 2021</t>
  </si>
  <si>
    <t>RELACION DE INGRESOS Cuenta : 650 7486337 ( Banamex S.A.)</t>
  </si>
  <si>
    <t>F-1_1</t>
  </si>
  <si>
    <t>F-1_2</t>
  </si>
  <si>
    <t xml:space="preserve"> BANAMEX 6337</t>
  </si>
  <si>
    <t>Ventas con descuento tasa 0%</t>
  </si>
  <si>
    <t>Ventas con descuento tasa 16%</t>
  </si>
  <si>
    <t>Suma de BX 6337</t>
  </si>
  <si>
    <t>2021-09-06T12:32:11</t>
  </si>
  <si>
    <t>A6EEADDE-AB38-4F08-B938-BB19074A5C4A</t>
  </si>
  <si>
    <t>A6EEADDE-AB38-4F08-B938-BB19074A5C4A@1000000000XX0.xml</t>
  </si>
  <si>
    <t>05/03/2021</t>
  </si>
  <si>
    <t>2021-03-05T14:53:36</t>
  </si>
  <si>
    <t>0CEEFB83-A25D-4B40-B41D-246BA0FEE1E1</t>
  </si>
  <si>
    <t>0CEEFB83-A25D-4B40-B41D-246BA0FEE1E1@1000000000XX0.xml</t>
  </si>
  <si>
    <t>2021-03-24T14:21:04</t>
  </si>
  <si>
    <t>9135CB56-D00A-496F-8558-06A78E25AF1A</t>
  </si>
  <si>
    <t>9135CB56-D00A-496F-8558-06A78E25AF1A@1000000000XX0.xml</t>
  </si>
  <si>
    <t>2021-08-17T13:49:54</t>
  </si>
  <si>
    <t>488725B1-E6E2-4152-BF44-373AE2EF029A</t>
  </si>
  <si>
    <t>488725B1-E6E2-4152-BF44-373AE2EF029A@1000000000XX0.xml</t>
  </si>
  <si>
    <t>2021-08-19T15:00:45</t>
  </si>
  <si>
    <t>767D091F-8845-4162-9EF2-1192D6DFBDB0</t>
  </si>
  <si>
    <t>767D091F-8845-4162-9EF2-1192D6DFBDB0@1000000000XX0.xml</t>
  </si>
  <si>
    <t>2021-09-21T13:03:09</t>
  </si>
  <si>
    <t>DFEC7114-F233-44BE-982F-C56878961BC9</t>
  </si>
  <si>
    <t>DFEC7114-F233-44BE-982F-C56878961BC9@1000000000XX0.xml</t>
  </si>
  <si>
    <t>2021-09-27T14:59:48</t>
  </si>
  <si>
    <t>F6F61F97-9458-4F81-9311-56E43D4DEA76</t>
  </si>
  <si>
    <t>F6F61F97-9458-4F81-9311-56E43D4DEA76@1000000000XX0.xml</t>
  </si>
  <si>
    <t>2021-07-16T14:17:47</t>
  </si>
  <si>
    <t>3B69FF02-316B-4C29-B2D9-43B09A16F08A</t>
  </si>
  <si>
    <t>3B69FF02-316B-4C29-B2D9-43B09A16F08A@1000000000XX0.xml</t>
  </si>
  <si>
    <t>2021-07-21T12:49:30</t>
  </si>
  <si>
    <t>7CA5243B-8453-4549-8A36-343B25F9C8A8</t>
  </si>
  <si>
    <t>7CA5243B-8453-4549-8A36-343B25F9C8A8@1000000000XX0.xml</t>
  </si>
  <si>
    <t>2021-07-16T11:39:02</t>
  </si>
  <si>
    <t>002c8ae6-5a51-4ca1-b921-57bda612e932</t>
  </si>
  <si>
    <t>002C8AE6-5A51-4CA1-B921-57BDA612E932@1000000000XX0.xml</t>
  </si>
  <si>
    <t>2021-07-16T11:28:18</t>
  </si>
  <si>
    <t>8A73FF0B-94EA-4781-8F9D-B95B43B81B6C</t>
  </si>
  <si>
    <t>8A73FF0B-94EA-4781-8F9D-B95B43B81B6C@1000000000XX0.xml</t>
  </si>
  <si>
    <t>2021-07-16T11:36:58</t>
  </si>
  <si>
    <t>4F8AE635-2976-4A05-A895-7622CD04E567</t>
  </si>
  <si>
    <t>4F8AE635-2976-4A05-A895-7622CD04E567@1000000000XX0.xml</t>
  </si>
  <si>
    <t>2021-07-16T11:12:21</t>
  </si>
  <si>
    <t>A74BC4B0-93DC-9B43-A18D-9E09745EAF4A</t>
  </si>
  <si>
    <t>A74BC4B0-93DC-9B43-A18D-9E09745EAF4A@1000000000XX0.xml</t>
  </si>
  <si>
    <t>2021-07-16T11:11:22</t>
  </si>
  <si>
    <t>5740AAC3-8C60-44F2-9447-DFCCA9B677CB</t>
  </si>
  <si>
    <t>5740AAC3-8C60-44F2-9447-DFCCA9B677CB@1000000000XX0.xml</t>
  </si>
  <si>
    <t>2021-07-15T11:55:40</t>
  </si>
  <si>
    <t>C8CAB55B-D9DF-4567-93CF-9E7A545323D3</t>
  </si>
  <si>
    <t>C8CAB55B-D9DF-4567-93CF-9E7A545323D3@1000000000XX0.xml</t>
  </si>
  <si>
    <t>2021-07-16T11:25:48</t>
  </si>
  <si>
    <t>7F3BDA15-CD0F-41EF-9FB3-E7AD41786776</t>
  </si>
  <si>
    <t>7F3BDA15-CD0F-41EF-9FB3-E7AD41786776@1000000000XX0.xml</t>
  </si>
  <si>
    <t>2021-07-16T11:14:09</t>
  </si>
  <si>
    <t>4E2044FC-3A51-462C-B814-6B29B6431B44</t>
  </si>
  <si>
    <t>4E2044FC-3A51-462C-B814-6B29B6431B44@1000000000XX0.xml</t>
  </si>
  <si>
    <t>2021-07-16T11:24:16</t>
  </si>
  <si>
    <t>296DEB66-03DE-4FBC-9C73-6F833535A45B</t>
  </si>
  <si>
    <t>296DEB66-03DE-4FBC-9C73-6F833535A45B@1000000000XX0.xml</t>
  </si>
  <si>
    <t>2021-07-16T11:19:10</t>
  </si>
  <si>
    <t>D1155298-B31C-40A7-931F-363F09DC9D27</t>
  </si>
  <si>
    <t>D1155298-B31C-40A7-931F-363F09DC9D27@1000000000XX0.xml</t>
  </si>
  <si>
    <t>2021-07-16T11:09:56</t>
  </si>
  <si>
    <t>E54063CB-FD43-40A4-8CC1-33688B82F80D</t>
  </si>
  <si>
    <t>E54063CB-FD43-40A4-8CC1-33688B82F80D@1000000000XX0.xml</t>
  </si>
  <si>
    <t>2021-07-16T11:22:21</t>
  </si>
  <si>
    <t>3F85C3D6-8F27-4C7C-8F3E-8A0F800936F7</t>
  </si>
  <si>
    <t>3F85C3D6-8F27-4C7C-8F3E-8A0F800936F7@1000000000XX0.xml</t>
  </si>
  <si>
    <t>2021-07-21T12:50:55</t>
  </si>
  <si>
    <t>5C115D89-A451-4094-8C4B-F7C46E4E5735</t>
  </si>
  <si>
    <t>5C115D89-A451-4094-8C4B-F7C46E4E5735@1000000000XX0.xml</t>
  </si>
  <si>
    <t>2021-07-16T11:09:12</t>
  </si>
  <si>
    <t>8D87863B-AA69-6B45-8378-3A8B1703457C</t>
  </si>
  <si>
    <t>8D87863B-AA69-6B45-8378-3A8B1703457C@1000000000XX0.xml</t>
  </si>
  <si>
    <t>2021-07-23T12:35:40</t>
  </si>
  <si>
    <t>5AE599E9-AB43-4A35-BE54-97787E3F37D7</t>
  </si>
  <si>
    <t>5AE599E9-AB43-4A35-BE54-97787E3F37D7@1000000000XX0.xml</t>
  </si>
  <si>
    <t>2021-07-23T12:36:53</t>
  </si>
  <si>
    <t>9ED0079F-5738-4BEF-91DB-8F611A863529</t>
  </si>
  <si>
    <t>9ED0079F-5738-4BEF-91DB-8F611A863529@1000000000XX0.xml</t>
  </si>
  <si>
    <t>2021-07-23T12:26:48</t>
  </si>
  <si>
    <t>7AC8AF34-1970-476B-B096-5F8C1838654A</t>
  </si>
  <si>
    <t>7AC8AF34-1970-476B-B096-5F8C1838654A@1000000000XX0.xml</t>
  </si>
  <si>
    <t>2021-07-23T12:22:03</t>
  </si>
  <si>
    <t>59C2515B-2AC0-482E-8715-D997503AC454</t>
  </si>
  <si>
    <t>59C2515B-2AC0-482E-8715-D997503AC454@1000000000XX0.xml</t>
  </si>
  <si>
    <t>2021-07-23T12:24:03</t>
  </si>
  <si>
    <t>6B55EC58-C892-45D0-A479-445A8F3393C3</t>
  </si>
  <si>
    <t>6B55EC58-C892-45D0-A479-445A8F3393C3@1000000000XX0.xml</t>
  </si>
  <si>
    <t>2021-07-23T12:25:12</t>
  </si>
  <si>
    <t>3E274B49-20E0-4344-9AB8-E40953DA468A</t>
  </si>
  <si>
    <t>3E274B49-20E0-4344-9AB8-E40953DA468A@1000000000XX0.xml</t>
  </si>
  <si>
    <t>2021-07-23T12:21:07</t>
  </si>
  <si>
    <t>24D4909D-2431-6044-BCCB-563FE3C17FB2</t>
  </si>
  <si>
    <t>24D4909D-2431-6044-BCCB-563FE3C17FB2@1000000000XX0.xml</t>
  </si>
  <si>
    <t>2021-08-17T17:16:46</t>
  </si>
  <si>
    <t>07afccda-7591-41e9-ade7-a02f04d80974</t>
  </si>
  <si>
    <t>07AFCCDA-7591-41E9-ADE7-A02F04D80974@1000000000XX0.xml</t>
  </si>
  <si>
    <t>2021-07-23T12:33:03</t>
  </si>
  <si>
    <t>F60B390E-32C0-4530-A3CF-4C6292BB8D50</t>
  </si>
  <si>
    <t>F60B390E-32C0-4530-A3CF-4C6292BB8D50@1000000000XX0.xml</t>
  </si>
  <si>
    <t>2021-07-23T12:15:37</t>
  </si>
  <si>
    <t>BF45CD39-5FDE-4FB7-9D31-7893E99E5836</t>
  </si>
  <si>
    <t>BF45CD39-5FDE-4FB7-9D31-7893E99E5836@1000000000XX0.xml</t>
  </si>
  <si>
    <t>2021-07-20T10:49:40</t>
  </si>
  <si>
    <t>EC8B0A34-91F1-4CC0-A83E-31F55A49BB06</t>
  </si>
  <si>
    <t>EC8B0A34-91F1-4CC0-A83E-31F55A49BB06@1000000000XX0.xml</t>
  </si>
  <si>
    <t>2021-07-23T12:30:09</t>
  </si>
  <si>
    <t>2CB43393-4ED5-48D3-9BF0-AB98D75202A3</t>
  </si>
  <si>
    <t>2CB43393-4ED5-48D3-9BF0-AB98D75202A3@1000000000XX0.xml</t>
  </si>
  <si>
    <t>2021-07-23T12:27:50</t>
  </si>
  <si>
    <t>2E2768DB-DB98-8E48-BB35-6C4D07B29593</t>
  </si>
  <si>
    <t>2E2768DB-DB98-8E48-BB35-6C4D07B29593@1000000000XX0.xml</t>
  </si>
  <si>
    <t>2021-07-23T12:29:17</t>
  </si>
  <si>
    <t>D3005F96-BB60-4FF1-863D-58929D61242F</t>
  </si>
  <si>
    <t>D3005F96-BB60-4FF1-863D-58929D61242F@1000000000XX0.xml</t>
  </si>
  <si>
    <t>2021-07-23T12:17:14</t>
  </si>
  <si>
    <t>E719EBDD-7F38-47F9-99CC-B8564CF7B804</t>
  </si>
  <si>
    <t>E719EBDD-7F38-47F9-99CC-B8564CF7B804@1000000000XX0.xml</t>
  </si>
  <si>
    <t>2021-07-23T12:31:50</t>
  </si>
  <si>
    <t>7652CBD2-21E5-4C4F-BF92-67E8AD736877</t>
  </si>
  <si>
    <t>7652CBD2-21E5-4C4F-BF92-67E8AD736877@1000000000XX0.xml</t>
  </si>
  <si>
    <t>2021-07-23T12:34:01</t>
  </si>
  <si>
    <t>5330B23E-961F-4AB2-96CE-2866584C8820</t>
  </si>
  <si>
    <t>5330B23E-961F-4AB2-96CE-2866584C8820@1000000000XX0.xml</t>
  </si>
  <si>
    <t>2021-07-30T12:51:57</t>
  </si>
  <si>
    <t>002C3BCE-CAE1-4DB0-91AA-E59BD981BF1D</t>
  </si>
  <si>
    <t>002C3BCE-CAE1-4DB0-91AA-E59BD981BF1D@1000000000XX0.xml</t>
  </si>
  <si>
    <t>2021-07-30T12:51:05</t>
  </si>
  <si>
    <t>008055dc-4c9f-4652-91e9-a6e9e6abcc8d</t>
  </si>
  <si>
    <t>008055DC-4C9F-4652-91E9-A6E9E6ABCC8D@1000000000XX0.xml</t>
  </si>
  <si>
    <t>2021-07-30T13:08:16</t>
  </si>
  <si>
    <t>5F183BCA-C699-4190-97AC-D1FB39CF69EB</t>
  </si>
  <si>
    <t>5F183BCA-C699-4190-97AC-D1FB39CF69EB@1000000000XX0.xml</t>
  </si>
  <si>
    <t>2021-07-30T13:02:11</t>
  </si>
  <si>
    <t>DC5B9915-AFBD-4A19-897E-44F286D568A2</t>
  </si>
  <si>
    <t>DC5B9915-AFBD-4A19-897E-44F286D568A2@1000000000XX0.xml</t>
  </si>
  <si>
    <t>2021-07-30T12:27:45</t>
  </si>
  <si>
    <t>E43035D7-731C-4ABC-A089-D76E598B5728</t>
  </si>
  <si>
    <t>E43035D7-731C-4ABC-A089-D76E598B5728@1000000000XX0.xml</t>
  </si>
  <si>
    <t>2021-07-30T12:48:03</t>
  </si>
  <si>
    <t>E3D6F0F8-E164-46E3-A50D-DD97C13F595B</t>
  </si>
  <si>
    <t>E3D6F0F8-E164-46E3-A50D-DD97C13F595B@1000000000XX0.xml</t>
  </si>
  <si>
    <t>2021-07-30T13:00:38</t>
  </si>
  <si>
    <t>094BEAED-DDA9-48CD-B962-9F0644EF7235</t>
  </si>
  <si>
    <t>094BEAED-DDA9-48CD-B962-9F0644EF7235@1000000000XX0.xml</t>
  </si>
  <si>
    <t>2021-08-10T17:25:24</t>
  </si>
  <si>
    <t>DE60B927-1ABF-4FB1-9F81-4330565B4E11</t>
  </si>
  <si>
    <t>DE60B927-1ABF-4FB1-9F81-4330565B4E11@1000000000XX0.xml</t>
  </si>
  <si>
    <t>2021-07-30T12:29:50</t>
  </si>
  <si>
    <t>EE43DCCD-DA7E-4D55-8B64-0CCE2CF540AB</t>
  </si>
  <si>
    <t>EE43DCCD-DA7E-4D55-8B64-0CCE2CF540AB@1000000000XX0.xml</t>
  </si>
  <si>
    <t>2021-07-30T13:09:25</t>
  </si>
  <si>
    <t>22E1B341-9D09-4756-8385-367390EE9A8B</t>
  </si>
  <si>
    <t>22E1B341-9D09-4756-8385-367390EE9A8B@1000000000XX0.xml</t>
  </si>
  <si>
    <t>2021-07-30T12:54:42</t>
  </si>
  <si>
    <t>BFB018C1-E30E-475C-9FEC-B246E49BDFE6</t>
  </si>
  <si>
    <t>BFB018C1-E30E-475C-9FEC-B246E49BDFE6@1000000000XX0.xml</t>
  </si>
  <si>
    <t>2021-07-30T12:49:46</t>
  </si>
  <si>
    <t>00E221B9-50FD-4B89-ABA2-0807BDBC7B84</t>
  </si>
  <si>
    <t>00E221B9-50FD-4B89-ABA2-0807BDBC7B84@1000000000XX0.xml</t>
  </si>
  <si>
    <t>2021-07-30T12:53:28</t>
  </si>
  <si>
    <t>E0D99933-2A43-44A3-9109-876125301E20</t>
  </si>
  <si>
    <t>E0D99933-2A43-44A3-9109-876125301E20@1000000000XX0.xml</t>
  </si>
  <si>
    <t>2021-07-30T13:05:41</t>
  </si>
  <si>
    <t>979bbba1-fc5f-4385-9e41-10dcaf7a322b</t>
  </si>
  <si>
    <t>979BBBA1-FC5F-4385-9E41-10DCAF7A322B@1000000000XX0.xml</t>
  </si>
  <si>
    <t>2021-07-30T13:06:27</t>
  </si>
  <si>
    <t>8fa44ca5-62b3-401a-8fc6-d528a001c6b2</t>
  </si>
  <si>
    <t>8FA44CA5-62B3-401A-8FC6-D528A001C6B2@1000000000XX0.xml</t>
  </si>
  <si>
    <t>2021-07-30T13:03:30</t>
  </si>
  <si>
    <t>4D57AD2A-C793-4766-B662-FA2B1D9D1CE7</t>
  </si>
  <si>
    <t>4D57AD2A-C793-4766-B662-FA2B1D9D1CE7@1000000000XX0.xml</t>
  </si>
  <si>
    <t>2021-07-30T13:10:47</t>
  </si>
  <si>
    <t>72334A44-0408-4215-8871-B8519C8A45CB</t>
  </si>
  <si>
    <t>72334A44-0408-4215-8871-B8519C8A45CB@1000000000XX0.xml</t>
  </si>
  <si>
    <t>2021-07-30T13:11:40</t>
  </si>
  <si>
    <t>9EE53562-49F6-7043-B532-4993783B2246</t>
  </si>
  <si>
    <t>9EE53562-49F6-7043-B532-4993783B2246@1000000000XX0.xml</t>
  </si>
  <si>
    <t>2021-08-17T17:00:58</t>
  </si>
  <si>
    <t>3FF45198-ECFF-485E-930E-39AD350AE3E7</t>
  </si>
  <si>
    <t>3FF45198-ECFF-485E-930E-39AD350AE3E7@1000000000XX0.xml</t>
  </si>
  <si>
    <t>2021-08-03T10:37:07</t>
  </si>
  <si>
    <t>D2960CF2-6C80-2746-910E-9B559ABD4FE1</t>
  </si>
  <si>
    <t>D2960CF2-6C80-2746-910E-9B559ABD4FE1@1000000000XX0.xml</t>
  </si>
  <si>
    <t>2021-09-07T16:16:22</t>
  </si>
  <si>
    <t>48262434-5169-4B1D-AF9C-9D1F5F710734</t>
  </si>
  <si>
    <t>48262434-5169-4B1D-AF9C-9D1F5F710734@1000000000XX0.xml</t>
  </si>
  <si>
    <t>2021-07-30T12:58:00</t>
  </si>
  <si>
    <t>6026783E-9E71-43B7-B940-42F542450230</t>
  </si>
  <si>
    <t>6026783E-9E71-43B7-B940-42F542450230@1000000000XX0.xml</t>
  </si>
  <si>
    <t>2021-07-30T13:20:12</t>
  </si>
  <si>
    <t>79E3C47C-506C-48D2-BDD2-1AF926F2C028</t>
  </si>
  <si>
    <t>79E3C47C-506C-48D2-BDD2-1AF926F2C028@1000000000XX0.xml</t>
  </si>
  <si>
    <t>2021-08-03T10:34:21</t>
  </si>
  <si>
    <t>80D5B8A4-D469-42A9-A365-60B231B242FA</t>
  </si>
  <si>
    <t>80D5B8A4-D469-42A9-A365-60B231B242FA@1000000000XX0.xml</t>
  </si>
  <si>
    <t>2021-08-17T17:07:28</t>
  </si>
  <si>
    <t>EDCB85FD-9145-41A2-9D88-4E708727D6AA</t>
  </si>
  <si>
    <t>EDCB85FD-9145-41A2-9D88-4E708727D6AA@1000000000XX0.xml</t>
  </si>
  <si>
    <t>2021-07-30T13:04:36</t>
  </si>
  <si>
    <t>CF3AE78D-D36B-400B-84E5-90318FBF878C</t>
  </si>
  <si>
    <t>CF3AE78D-D36B-400B-84E5-90318FBF878C@1000000000XX0.xml</t>
  </si>
  <si>
    <t>2021-08-06T10:08:21</t>
  </si>
  <si>
    <t>CCE495D9-5466-4438-802D-C587A319BAB4</t>
  </si>
  <si>
    <t>CCE495D9-5466-4438-802D-C587A319BAB4@1000000000XX0.xml</t>
  </si>
  <si>
    <t>2021-08-17T16:59:37</t>
  </si>
  <si>
    <t>C429D612-1E77-4D47-ACC0-AF5966F23750</t>
  </si>
  <si>
    <t>C429D612-1E77-4D47-ACC0-AF5966F23750@1000000000XX0.xml</t>
  </si>
  <si>
    <t>2021-08-06T10:04:21</t>
  </si>
  <si>
    <t>102A3995-97B1-E140-94BF-587E72360AF8</t>
  </si>
  <si>
    <t>102A3995-97B1-E140-94BF-587E72360AF8@1000000000XX0.xml</t>
  </si>
  <si>
    <t>2021-08-06T10:12:55</t>
  </si>
  <si>
    <t>BDD87471-2142-444D-B23E-BE2F1C32C586</t>
  </si>
  <si>
    <t>BDD87471-2142-444D-B23E-BE2F1C32C586@1000000000XX0.xml</t>
  </si>
  <si>
    <t>2021-08-03T10:33:48</t>
  </si>
  <si>
    <t>E7CEC02D-8C1B-7246-9DF7-5AEA7A99E806</t>
  </si>
  <si>
    <t>E7CEC02D-8C1B-7246-9DF7-5AEA7A99E806@1000000000XX0.xml</t>
  </si>
  <si>
    <t>2021-08-06T10:03:16</t>
  </si>
  <si>
    <t>BF8A28AA-5EB3-4425-ACDE-9C884D3B5240</t>
  </si>
  <si>
    <t>BF8A28AA-5EB3-4425-ACDE-9C884D3B5240@1000000000XX0.xml</t>
  </si>
  <si>
    <t>2021-08-06T10:06:36</t>
  </si>
  <si>
    <t>A71989DB-B94A-41EE-84AB-E89DBBDD4FF4</t>
  </si>
  <si>
    <t>A71989DB-B94A-41EE-84AB-E89DBBDD4FF4@1000000000XX0.xml</t>
  </si>
  <si>
    <t>2021-08-31T16:08:49</t>
  </si>
  <si>
    <t>805CDF65-FD14-42CB-91F2-6CA285AE7202</t>
  </si>
  <si>
    <t>805CDF65-FD14-42CB-91F2-6CA285AE7202@1000000000XX0.xml</t>
  </si>
  <si>
    <t>2021-08-06T10:07:21</t>
  </si>
  <si>
    <t>7E1EBA9E-6E60-4975-BFE1-3F0720C33878</t>
  </si>
  <si>
    <t>7E1EBA9E-6E60-4975-BFE1-3F0720C33878@1000000000XX0.xml</t>
  </si>
  <si>
    <t>2021-08-03T10:37:36</t>
  </si>
  <si>
    <t>3D18D2C6-8C96-4D3C-8B2E-D39C01CFC7FC</t>
  </si>
  <si>
    <t>3D18D2C6-8C96-4D3C-8B2E-D39C01CFC7FC@1000000000XX0.xml</t>
  </si>
  <si>
    <t>2021-08-24T15:33:24</t>
  </si>
  <si>
    <t>DF3A813D-0704-43F7-A0FE-E51F733B220B</t>
  </si>
  <si>
    <t>DF3A813D-0704-43F7-A0FE-E51F733B220B@1000000000XX0.xml</t>
  </si>
  <si>
    <t>2021-08-06T10:00:09</t>
  </si>
  <si>
    <t>B349F18E-2929-4837-8573-B4A61F7A1305</t>
  </si>
  <si>
    <t>B349F18E-2929-4837-8573-B4A61F7A1305@1000000000XX0.xml</t>
  </si>
  <si>
    <t>2021-08-06T10:01:11</t>
  </si>
  <si>
    <t>D7041826-4488-439D-BFFA-68CCDCC79260</t>
  </si>
  <si>
    <t>D7041826-4488-439D-BFFA-68CCDCC79260@1000000000XX0.xml</t>
  </si>
  <si>
    <t>2021-08-03T10:34:53</t>
  </si>
  <si>
    <t>0B99D6E9-D0B7-44F8-B132-701F1F471E16</t>
  </si>
  <si>
    <t>0B99D6E9-D0B7-44F8-B132-701F1F471E16@1000000000XX0.xml</t>
  </si>
  <si>
    <t>2021-08-06T10:10:19</t>
  </si>
  <si>
    <t>FD0E7A32-B89C-4E8B-9C13-9C0AA6BFCB8D</t>
  </si>
  <si>
    <t>FD0E7A32-B89C-4E8B-9C13-9C0AA6BFCB8D@1000000000XX0.xml</t>
  </si>
  <si>
    <t>2021-08-06T10:11:10</t>
  </si>
  <si>
    <t>bf58e5a2-4b47-44b0-b7a8-5afeebc3846e</t>
  </si>
  <si>
    <t>BF58E5A2-4B47-44B0-B7A8-5AFEEBC3846E@1000000000XX0.xml</t>
  </si>
  <si>
    <t>2021-08-03T10:36:26</t>
  </si>
  <si>
    <t>5F491D47-F0A5-4238-838B-B0C839EE94AE</t>
  </si>
  <si>
    <t>5F491D47-F0A5-4238-838B-B0C839EE94AE@1000000000XX0.xml</t>
  </si>
  <si>
    <t>2021-09-07T15:36:42</t>
  </si>
  <si>
    <t>F4A67546-28AC-449E-92CF-9453C942BE2F</t>
  </si>
  <si>
    <t>F4A67546-28AC-449E-92CF-9453C942BE2F@1000000000XX0.xml</t>
  </si>
  <si>
    <t>2021-08-06T10:02:17</t>
  </si>
  <si>
    <t>1997ec24-50c2-4d8b-be14-650376fc49e8</t>
  </si>
  <si>
    <t>1997EC24-50C2-4D8B-BE14-650376FC49E8@1000000000XX0.xml</t>
  </si>
  <si>
    <t>2021-08-03T10:38:11</t>
  </si>
  <si>
    <t>D581AE9B-7CD4-4718-BCBC-294DE2E73037</t>
  </si>
  <si>
    <t>D581AE9B-7CD4-4718-BCBC-294DE2E73037@1000000000XX0.xml</t>
  </si>
  <si>
    <t>2021-09-29T12:21:21</t>
  </si>
  <si>
    <t>34761c45-f0bf-43ae-b3eb-d13a5488a0fb</t>
  </si>
  <si>
    <t>34761C45-F0BF-43AE-B3EB-D13A5488A0FB@1000000000XX0.xml</t>
  </si>
  <si>
    <t>2021-08-03T10:35:56</t>
  </si>
  <si>
    <t>6A09A4C4-B43E-484D-914B-23D89445F6CF</t>
  </si>
  <si>
    <t>6A09A4C4-B43E-484D-914B-23D89445F6CF@1000000000XX0.xml</t>
  </si>
  <si>
    <t>2021-08-24T15:32:10</t>
  </si>
  <si>
    <t>0C12CD8A-A967-499F-A496-76C4E74709A4</t>
  </si>
  <si>
    <t>0C12CD8A-A967-499F-A496-76C4E74709A4@1000000000XX0.xml</t>
  </si>
  <si>
    <t>2021-08-13T11:36:21</t>
  </si>
  <si>
    <t>FBEAC141-B1B6-4B49-B103-AAB2ABCA8171</t>
  </si>
  <si>
    <t>FBEAC141-B1B6-4B49-B103-AAB2ABCA8171@1000000000XX0.xml</t>
  </si>
  <si>
    <t>2021-08-13T11:35:39</t>
  </si>
  <si>
    <t>56AC97DC-C5DC-46CE-ACFD-900FE2AE98D8</t>
  </si>
  <si>
    <t>56AC97DC-C5DC-46CE-ACFD-900FE2AE98D8@1000000000XX0.xml</t>
  </si>
  <si>
    <t>2021-08-13T11:26:03</t>
  </si>
  <si>
    <t>f42f0abf-8a91-4bf1-aebc-e8362bbb183e</t>
  </si>
  <si>
    <t>F42F0ABF-8A91-4BF1-AEBC-E8362BBB183E@1000000000XX0.xml</t>
  </si>
  <si>
    <t>2021-08-13T11:25:15</t>
  </si>
  <si>
    <t>1CE13580-3E99-4936-AFB5-BE66726E79F9</t>
  </si>
  <si>
    <t>1CE13580-3E99-4936-AFB5-BE66726E79F9@1000000000XX0.xml</t>
  </si>
  <si>
    <t>2021-08-13T11:22:22</t>
  </si>
  <si>
    <t>EB151F99-8AE0-4982-B94A-C24C2C33C1A6</t>
  </si>
  <si>
    <t>EB151F99-8AE0-4982-B94A-C24C2C33C1A6@1000000000XX0.xml</t>
  </si>
  <si>
    <t>2021-08-13T11:29:31</t>
  </si>
  <si>
    <t>E9B63018-ACC0-3E40-B5DF-9FE103A5B461</t>
  </si>
  <si>
    <t>E9B63018-ACC0-3E40-B5DF-9FE103A5B461@1000000000XX0.xml</t>
  </si>
  <si>
    <t>2021-08-13T11:12:18</t>
  </si>
  <si>
    <t>265B790A-55C1-4655-B991-B866902C4176</t>
  </si>
  <si>
    <t>265B790A-55C1-4655-B991-B866902C4176@1000000000XX0.xml</t>
  </si>
  <si>
    <t>2021-08-13T11:13:09</t>
  </si>
  <si>
    <t>BC6F5B86-DC1A-4318-B36A-AC4EE246BB73</t>
  </si>
  <si>
    <t>BC6F5B86-DC1A-4318-B36A-AC4EE246BB73@1000000000XX0.xml</t>
  </si>
  <si>
    <t>2021-08-13T11:33:24</t>
  </si>
  <si>
    <t>8FF63933-44FF-449C-BB8B-24490B874CDC</t>
  </si>
  <si>
    <t>8FF63933-44FF-449C-BB8B-24490B874CDC@1000000000XX0.xml</t>
  </si>
  <si>
    <t>2021-08-11T17:05:36</t>
  </si>
  <si>
    <t>C6824085-A422-45E5-A42C-5E6C17931C08</t>
  </si>
  <si>
    <t>C6824085-A422-45E5-A42C-5E6C17931C08@1000000000XX0.xml</t>
  </si>
  <si>
    <t>2021-08-13T11:28:19</t>
  </si>
  <si>
    <t>00B73985-F54D-43DA-84B2-1436A2DCA5FB</t>
  </si>
  <si>
    <t>00B73985-F54D-43DA-84B2-1436A2DCA5FB@1000000000XX0.xml</t>
  </si>
  <si>
    <t>2021-08-13T11:34:06</t>
  </si>
  <si>
    <t>D69CF842-3025-4AAC-82A3-B142AF62FF61</t>
  </si>
  <si>
    <t>D69CF842-3025-4AAC-82A3-B142AF62FF61@1000000000XX0.xml</t>
  </si>
  <si>
    <t>2021-08-13T11:16:39</t>
  </si>
  <si>
    <t>152282a9-26e1-4d8f-bbd9-bbc568bdeea0</t>
  </si>
  <si>
    <t>152282A9-26E1-4D8F-BBD9-BBC568BDEEA0@1000000000XX0.xml</t>
  </si>
  <si>
    <t>2021-08-13T11:23:09</t>
  </si>
  <si>
    <t>5F07E320-7CE7-4433-ACC8-90282CE727E3</t>
  </si>
  <si>
    <t>5F07E320-7CE7-4433-ACC8-90282CE727E3@1000000000XX0.xml</t>
  </si>
  <si>
    <t>2021-08-13T11:15:40</t>
  </si>
  <si>
    <t>349EDF28-4730-403E-AE3D-48110536A87F</t>
  </si>
  <si>
    <t>349EDF28-4730-403E-AE3D-48110536A87F@1000000000XX0.xml</t>
  </si>
  <si>
    <t>2021-08-06T10:12:14</t>
  </si>
  <si>
    <t>08AAAC86-CD7C-3043-9118-97174A6042A6</t>
  </si>
  <si>
    <t>08AAAC86-CD7C-3043-9118-97174A6042A6@1000000000XX0.xml</t>
  </si>
  <si>
    <t>2021-08-13T11:19:34</t>
  </si>
  <si>
    <t>9a23bf77-85a0-44fe-8c87-e48e86d6e225</t>
  </si>
  <si>
    <t>9A23BF77-85A0-44FE-8C87-E48E86D6E225@1000000000XX0.xml</t>
  </si>
  <si>
    <t>2021-08-13T11:20:30</t>
  </si>
  <si>
    <t>74E1F60D-D0A8-4F81-B4B4-BB1FF355E6A1</t>
  </si>
  <si>
    <t>74E1F60D-D0A8-4F81-B4B4-BB1FF355E6A1@1000000000XX0.xml</t>
  </si>
  <si>
    <t>2021-08-17T13:36:46</t>
  </si>
  <si>
    <t>8225CCC3-ACC5-429F-8A63-4D53A9DF7617</t>
  </si>
  <si>
    <t>8225CCC3-ACC5-429F-8A63-4D53A9DF7617@1000000000XX0.xml</t>
  </si>
  <si>
    <t>2021-08-20T14:48:52</t>
  </si>
  <si>
    <t>3103A584-3495-47ED-B21E-0C50B88CA0DA</t>
  </si>
  <si>
    <t>3103A584-3495-47ED-B21E-0C50B88CA0DA@1000000000XX0.xml</t>
  </si>
  <si>
    <t>2021-08-20T14:47:50</t>
  </si>
  <si>
    <t>3923F9C6-43A6-6544-BFF0-D4DDD8691514</t>
  </si>
  <si>
    <t>3923F9C6-43A6-6544-BFF0-D4DDD8691514@1000000000XX0.xml</t>
  </si>
  <si>
    <t>2021-08-20T14:44:52</t>
  </si>
  <si>
    <t>73C12EC9-6B04-4B2A-909D-08E8E0C77B8B</t>
  </si>
  <si>
    <t>73C12EC9-6B04-4B2A-909D-08E8E0C77B8B@1000000000XX0.xml</t>
  </si>
  <si>
    <t>2021-08-20T14:45:40</t>
  </si>
  <si>
    <t>3B134853-F484-4F6D-94D5-51CDCECC30EB</t>
  </si>
  <si>
    <t>3B134853-F484-4F6D-94D5-51CDCECC30EB@1000000000XX0.xml</t>
  </si>
  <si>
    <t>2021-08-20T15:03:09</t>
  </si>
  <si>
    <t>1A4FA75E-33C5-4F81-8B1E-85A647801DAB</t>
  </si>
  <si>
    <t>1A4FA75E-33C5-4F81-8B1E-85A647801DAB@1000000000XX0.xml</t>
  </si>
  <si>
    <t>2021-08-20T15:00:07</t>
  </si>
  <si>
    <t>007ADD3C-15CE-4949-8CFC-1023DAFDBF9D</t>
  </si>
  <si>
    <t>007ADD3C-15CE-4949-8CFC-1023DAFDBF9D@1000000000XX0.xml</t>
  </si>
  <si>
    <t>2021-09-14T13:04:34</t>
  </si>
  <si>
    <t>65D23F53-4D89-418C-BCA7-1199BA5CFAD0</t>
  </si>
  <si>
    <t>65D23F53-4D89-418C-BCA7-1199BA5CFAD0@1000000000XX0.xml</t>
  </si>
  <si>
    <t>2021-08-20T15:01:15</t>
  </si>
  <si>
    <t>01376F78-9E85-4EE9-B1A1-E69E09532677</t>
  </si>
  <si>
    <t>01376F78-9E85-4EE9-B1A1-E69E09532677@1000000000XX0.xml</t>
  </si>
  <si>
    <t>2021-09-14T13:00:42</t>
  </si>
  <si>
    <t>D5A595A7-6087-4A38-8DBD-A0AD55CB1AC0</t>
  </si>
  <si>
    <t>D5A595A7-6087-4A38-8DBD-A0AD55CB1AC0@1000000000XX0.xml</t>
  </si>
  <si>
    <t>2021-08-20T14:54:06</t>
  </si>
  <si>
    <t>AB9C7645-48B0-4F50-9CF9-7FDEDD7C2F60</t>
  </si>
  <si>
    <t>AB9C7645-48B0-4F50-9CF9-7FDEDD7C2F60@1000000000XX0.xml</t>
  </si>
  <si>
    <t>2021-08-20T14:54:58</t>
  </si>
  <si>
    <t>70EEC71B-D0AF-4249-A1B2-52EB6789C4E4</t>
  </si>
  <si>
    <t>70EEC71B-D0AF-4249-A1B2-52EB6789C4E4@1000000000XX0.xml</t>
  </si>
  <si>
    <t>2021-08-24T09:33:19</t>
  </si>
  <si>
    <t>D317677C-405B-4393-99FE-1FDC1EC920F9</t>
  </si>
  <si>
    <t>D317677C-405B-4393-99FE-1FDC1EC920F9@1000000000XX0.xml</t>
  </si>
  <si>
    <t>2021-09-07T16:19:04</t>
  </si>
  <si>
    <t>223c384f-ebef-4a04-8c86-bcdaf5ddb94c</t>
  </si>
  <si>
    <t>223C384F-EBEF-4A04-8C86-BCDAF5DDB94C@1000000000XX0.xml</t>
  </si>
  <si>
    <t>2021-08-20T14:56:58</t>
  </si>
  <si>
    <t>66D1F032-A261-4103-AB75-EA5B60D72D2A</t>
  </si>
  <si>
    <t>66D1F032-A261-4103-AB75-EA5B60D72D2A@1000000000XX0.xml</t>
  </si>
  <si>
    <t>2021-08-20T14:50:59</t>
  </si>
  <si>
    <t>DE3AE258-52C3-4F5D-9444-DE378143CCAF</t>
  </si>
  <si>
    <t>DE3AE258-52C3-4F5D-9444-DE378143CCAF@1000000000XX0.xml</t>
  </si>
  <si>
    <t>2021-08-20T14:52:04</t>
  </si>
  <si>
    <t>5B1FAC05-508F-4352-986F-9BF8D380560C</t>
  </si>
  <si>
    <t>5B1FAC05-508F-4352-986F-9BF8D380560C@1000000000XX0.xml</t>
  </si>
  <si>
    <t>2021-08-20T15:04:01</t>
  </si>
  <si>
    <t>5D13C3E6-136D-4530-944E-FC5C6C0A6635</t>
  </si>
  <si>
    <t>5D13C3E6-136D-4530-944E-FC5C6C0A6635@1000000000XX0.xml</t>
  </si>
  <si>
    <t>2021-08-20T14:42:17</t>
  </si>
  <si>
    <t>5464420F-F90C-4D3A-9DBB-80604F148D1A</t>
  </si>
  <si>
    <t>5464420F-F90C-4D3A-9DBB-80604F148D1A@1000000000XX0.xml</t>
  </si>
  <si>
    <t>2021-08-20T14:34:02</t>
  </si>
  <si>
    <t>7BDE3B2B-934F-4096-B739-1B9FDEFBA72F</t>
  </si>
  <si>
    <t>7BDE3B2B-934F-4096-B739-1B9FDEFBA72F@1000000000XX0.xml</t>
  </si>
  <si>
    <t>2021-08-30T13:59:30</t>
  </si>
  <si>
    <t>DDA67F28-0E2B-FA45-955A-9789369DCAAA</t>
  </si>
  <si>
    <t>DDA67F28-0E2B-FA45-955A-9789369DCAAA@1000000000XX0.xml</t>
  </si>
  <si>
    <t>2021-08-20T14:58:30</t>
  </si>
  <si>
    <t>8E13B0F2-39D8-4BDF-BCAB-EAF1D0D083F3</t>
  </si>
  <si>
    <t>8E13B0F2-39D8-4BDF-BCAB-EAF1D0D083F3@1000000000XX0.xml</t>
  </si>
  <si>
    <t>2021-09-07T16:08:53</t>
  </si>
  <si>
    <t>60EDC410-C3E1-4B6F-8491-EA916E041F85</t>
  </si>
  <si>
    <t>60EDC410-C3E1-4B6F-8491-EA916E041F85@1000000000XX0.xml</t>
  </si>
  <si>
    <t>2021-09-30T19:07:24</t>
  </si>
  <si>
    <t>78D13FDA-7CAB-4744-9E53-56D706ECC320</t>
  </si>
  <si>
    <t>78D13FDA-7CAB-4744-9E53-56D706ECC320@1000000000XX0.xml</t>
  </si>
  <si>
    <t>2021-09-30T19:08:56</t>
  </si>
  <si>
    <t>3D1612F3-F933-4B90-A971-D85B73230EDA</t>
  </si>
  <si>
    <t>3D1612F3-F933-4B90-A971-D85B73230EDA@1000000000XX0.xml</t>
  </si>
  <si>
    <t>2021-08-26T10:16:43</t>
  </si>
  <si>
    <t>F04D0EF9-CEF5-4BDE-9AB7-17AA3DB3746B</t>
  </si>
  <si>
    <t>F04D0EF9-CEF5-4BDE-9AB7-17AA3DB3746B@1000000000XX0.xml</t>
  </si>
  <si>
    <t>2021-08-27T11:19:13</t>
  </si>
  <si>
    <t>77A51123-24B3-41DE-A6EB-FD1E3C91752D</t>
  </si>
  <si>
    <t>77A51123-24B3-41DE-A6EB-FD1E3C91752D@1000000000XX0.xml</t>
  </si>
  <si>
    <t>2021-09-21T11:45:06</t>
  </si>
  <si>
    <t>4F996CCB-316B-4946-9C2C-9766BCEE967B</t>
  </si>
  <si>
    <t>4F996CCB-316B-4946-9C2C-9766BCEE967B@1000000000XX0.xml</t>
  </si>
  <si>
    <t>2021-08-27T11:25:54</t>
  </si>
  <si>
    <t>b56042f5-85fb-46c9-955b-f7f6237d5ec6</t>
  </si>
  <si>
    <t>B56042F5-85FB-46C9-955B-F7F6237D5EC6@1000000000XX0.xml</t>
  </si>
  <si>
    <t>2021-09-14T13:18:17</t>
  </si>
  <si>
    <t>E575A767-B27E-4A93-9752-7D1B8CC3377E</t>
  </si>
  <si>
    <t>E575A767-B27E-4A93-9752-7D1B8CC3377E@1000000000XX0.xml</t>
  </si>
  <si>
    <t>2021-08-27T12:05:41</t>
  </si>
  <si>
    <t>59D53D63-F48A-E94D-AA44-BCF87014196F</t>
  </si>
  <si>
    <t>59D53D63-F48A-E94D-AA44-BCF87014196F@1000000000XX0.xml</t>
  </si>
  <si>
    <t>2021-08-27T12:06:38</t>
  </si>
  <si>
    <t>6A91369A-6FBD-B742-BF42-BF2EDE720B6B</t>
  </si>
  <si>
    <t>6A91369A-6FBD-B742-BF42-BF2EDE720B6B@1000000000XX0.xml</t>
  </si>
  <si>
    <t>2021-08-27T11:40:50</t>
  </si>
  <si>
    <t>1fc6cadf-cf8c-40f6-bcb1-3c77cd0eb5b6</t>
  </si>
  <si>
    <t>1FC6CADF-CF8C-40F6-BCB1-3C77CD0EB5B6@1000000000XX0.xml</t>
  </si>
  <si>
    <t>2021-08-27T11:38:14</t>
  </si>
  <si>
    <t>96E5A2FD-1358-4002-8AE5-0E0CE7FE883C</t>
  </si>
  <si>
    <t>96E5A2FD-1358-4002-8AE5-0E0CE7FE883C@1000000000XX0.xml</t>
  </si>
  <si>
    <t>2021-08-27T12:04:22</t>
  </si>
  <si>
    <t>99310962-6ECD-4DDC-8012-DD06CC768514</t>
  </si>
  <si>
    <t>99310962-6ECD-4DDC-8012-DD06CC768514@1000000000XX0.xml</t>
  </si>
  <si>
    <t>2021-08-27T11:27:56</t>
  </si>
  <si>
    <t>55F097A3-29D2-4A89-92FA-52E0DBF3F9B6</t>
  </si>
  <si>
    <t>55F097A3-29D2-4A89-92FA-52E0DBF3F9B6@1000000000XX0.xml</t>
  </si>
  <si>
    <t>2021-09-14T12:54:54</t>
  </si>
  <si>
    <t>1140CB32-DEC4-463E-B4DC-4C15A70A3074</t>
  </si>
  <si>
    <t>1140CB32-DEC4-463E-B4DC-4C15A70A3074@1000000000XX0.xml</t>
  </si>
  <si>
    <t>2021-08-27T11:23:58</t>
  </si>
  <si>
    <t>2C1418B4-6B88-4782-8C82-4160DDB13C59</t>
  </si>
  <si>
    <t>2C1418B4-6B88-4782-8C82-4160DDB13C59@1000000000XX0.xml</t>
  </si>
  <si>
    <t>2021-08-27T11:29:38</t>
  </si>
  <si>
    <t>93B8D1FE-A3FB-4758-B58D-7F6898B18F66</t>
  </si>
  <si>
    <t>93B8D1FE-A3FB-4758-B58D-7F6898B18F66@1000000000XX0.xml</t>
  </si>
  <si>
    <t>2021-09-14T12:59:30</t>
  </si>
  <si>
    <t>5A603ECB-679D-40F4-A4DD-05F3891B39AC</t>
  </si>
  <si>
    <t>5A603ECB-679D-40F4-A4DD-05F3891B39AC@1000000000XX0.xml</t>
  </si>
  <si>
    <t>2021-08-27T11:25:19</t>
  </si>
  <si>
    <t>54FF2B10-7776-40B4-89A9-B3499F4C18A3</t>
  </si>
  <si>
    <t>54FF2B10-7776-40B4-89A9-B3499F4C18A3@1000000000XX0.xml</t>
  </si>
  <si>
    <t>2021-08-27T11:53:55</t>
  </si>
  <si>
    <t>9AAD4B6E-8AC1-4559-AFAB-56ADF9D88442</t>
  </si>
  <si>
    <t>9AAD4B6E-8AC1-4559-AFAB-56ADF9D88442@1000000000XX0.xml</t>
  </si>
  <si>
    <t>2021-08-27T11:59:28</t>
  </si>
  <si>
    <t>0FB09F6A-6B9F-4096-A4DF-8B8AB764E020</t>
  </si>
  <si>
    <t>0FB09F6A-6B9F-4096-A4DF-8B8AB764E020@1000000000XX0.xml</t>
  </si>
  <si>
    <t>2021-08-27T12:02:57</t>
  </si>
  <si>
    <t>0E440361-8710-4760-BF03-6CE18E11FFA1</t>
  </si>
  <si>
    <t>0E440361-8710-4760-BF03-6CE18E11FFA1@1000000000XX0.xml</t>
  </si>
  <si>
    <t>2021-09-14T13:11:07</t>
  </si>
  <si>
    <t>84ee9126-4059-4a9b-8bc5-221ad80585f6</t>
  </si>
  <si>
    <t>84EE9126-4059-4A9B-8BC5-221AD80585F6@1000000000XX0.xml</t>
  </si>
  <si>
    <t>2021-08-27T11:58:19</t>
  </si>
  <si>
    <t>ED18853A-BBA5-446E-B54F-8CDED4664986</t>
  </si>
  <si>
    <t>ED18853A-BBA5-446E-B54F-8CDED4664986@1000000000XX0.xml</t>
  </si>
  <si>
    <t>2021-08-31T16:04:00</t>
  </si>
  <si>
    <t>E33DEBC6-8939-462D-807E-6ADB4F3393BA</t>
  </si>
  <si>
    <t>E33DEBC6-8939-462D-807E-6ADB4F3393BA@1000000000XX0.xml</t>
  </si>
  <si>
    <t>2021-08-27T14:07:15</t>
  </si>
  <si>
    <t>11c6e0e8-d812-442e-bcf6-a4107374e81a</t>
  </si>
  <si>
    <t>11C6E0E8-D812-442E-BCF6-A4107374E81A@1000000000XX0.xml</t>
  </si>
  <si>
    <t>2021-09-14T13:08:16</t>
  </si>
  <si>
    <t>1874B44F-5108-2D47-A134-FE99F8B352CA</t>
  </si>
  <si>
    <t>1874B44F-5108-2D47-A134-FE99F8B352CA@1000000000XX0.xml</t>
  </si>
  <si>
    <t>2021-08-27T12:01:37</t>
  </si>
  <si>
    <t>9C8CAE9D-969F-42F2-8A4C-0077253D8432</t>
  </si>
  <si>
    <t>9C8CAE9D-969F-42F2-8A4C-0077253D8432@1000000000XX0.xml</t>
  </si>
  <si>
    <t>2021-09-14T13:18:13</t>
  </si>
  <si>
    <t>F60A087B-714F-4F1F-A04A-947E02ABE7B0</t>
  </si>
  <si>
    <t>F60A087B-714F-4F1F-A04A-947E02ABE7B0@1000000000XX0.xml</t>
  </si>
  <si>
    <t>2021-09-03T12:08:47</t>
  </si>
  <si>
    <t>FB160215-F567-402F-8CDE-CB6C6517653E</t>
  </si>
  <si>
    <t>FB160215-F567-402F-8CDE-CB6C6517653E@1000000000XX0.xml</t>
  </si>
  <si>
    <t>2021-09-03T12:14:38</t>
  </si>
  <si>
    <t>A69FFA5C-EA17-431F-B6ED-9657822B2183</t>
  </si>
  <si>
    <t>A69FFA5C-EA17-431F-B6ED-9657822B2183@1000000000XX0.xml</t>
  </si>
  <si>
    <t>2021-09-03T12:15:34</t>
  </si>
  <si>
    <t>5B36EDCA-6340-4BFE-AB17-0BA5C16702D0</t>
  </si>
  <si>
    <t>5B36EDCA-6340-4BFE-AB17-0BA5C16702D0@1000000000XX0.xml</t>
  </si>
  <si>
    <t>2021-09-03T12:31:24</t>
  </si>
  <si>
    <t>F916CA51-212D-4A13-8A44-424282F51C8A</t>
  </si>
  <si>
    <t>F916CA51-212D-4A13-8A44-424282F51C8A@1000000000XX0.xml</t>
  </si>
  <si>
    <t>2021-09-03T12:06:20</t>
  </si>
  <si>
    <t>32077E8D-A8C2-4732-8FBA-29AE88D06394</t>
  </si>
  <si>
    <t>32077E8D-A8C2-4732-8FBA-29AE88D06394@1000000000XX0.xml</t>
  </si>
  <si>
    <t>2021-09-03T12:09:05</t>
  </si>
  <si>
    <t>14b7544c-b800-402d-857e-c887b2264539</t>
  </si>
  <si>
    <t>14B7544C-B800-402D-857E-C887B2264539@1000000000XX0.xml</t>
  </si>
  <si>
    <t>2021-09-03T12:22:46</t>
  </si>
  <si>
    <t>4DA98006-E1EF-402C-AAB1-2B522079BAF0</t>
  </si>
  <si>
    <t>4DA98006-E1EF-402C-AAB1-2B522079BAF0@1000000000XX0.xml</t>
  </si>
  <si>
    <t>2021-09-03T12:27:37</t>
  </si>
  <si>
    <t>A7E05049-87C0-4580-A3A5-ACB49E1B11C2</t>
  </si>
  <si>
    <t>A7E05049-87C0-4580-A3A5-ACB49E1B11C2@1000000000XX0.xml</t>
  </si>
  <si>
    <t>Eg    2</t>
  </si>
  <si>
    <t>Ig  133</t>
  </si>
  <si>
    <t>Ig  140</t>
  </si>
  <si>
    <t>USD</t>
  </si>
  <si>
    <t xml:space="preserve">RELACION DE IVA RETENIDO </t>
  </si>
  <si>
    <t>Periodo: Mes de agosto del ejercicio 2021</t>
  </si>
  <si>
    <t>IVA e ISR Retenciones Pagadas</t>
  </si>
  <si>
    <t>Base</t>
  </si>
  <si>
    <t xml:space="preserve">IVA </t>
  </si>
  <si>
    <t>Subtotal</t>
  </si>
  <si>
    <t>IVA Retenido</t>
  </si>
  <si>
    <t>ISR Retenido</t>
  </si>
  <si>
    <t>Dr</t>
  </si>
  <si>
    <t xml:space="preserve">    3</t>
  </si>
  <si>
    <t>08/08/2021</t>
  </si>
  <si>
    <t xml:space="preserve">    5</t>
  </si>
  <si>
    <t xml:space="preserve">    9</t>
  </si>
  <si>
    <t>Tr</t>
  </si>
  <si>
    <t xml:space="preserve">  117</t>
  </si>
  <si>
    <t xml:space="preserve">   24</t>
  </si>
  <si>
    <t>Cuenta : 2105-017-000-000 6% IVA RETENIDO SERVICIOS PROFESIONALES</t>
  </si>
  <si>
    <t>Saldo</t>
  </si>
  <si>
    <t>Cuenta : 2105-012-000-000 4% IVA RETENIDO FLETES</t>
  </si>
  <si>
    <t xml:space="preserve">   10</t>
  </si>
  <si>
    <t xml:space="preserve">   12</t>
  </si>
  <si>
    <t xml:space="preserve">   14</t>
  </si>
  <si>
    <t xml:space="preserve">   16</t>
  </si>
  <si>
    <t xml:space="preserve">   19</t>
  </si>
  <si>
    <t xml:space="preserve">   52</t>
  </si>
  <si>
    <t>Resumen Retenciones</t>
  </si>
  <si>
    <t>Importe</t>
  </si>
  <si>
    <t>IVA Retenciones</t>
  </si>
  <si>
    <t>Subtotales</t>
  </si>
  <si>
    <t>Iva Cobrado</t>
  </si>
  <si>
    <t>Ventas al 0%</t>
  </si>
  <si>
    <t>Descuentos al 0%</t>
  </si>
  <si>
    <t>Ventas al 16%</t>
  </si>
  <si>
    <t>Descuentos al 16%</t>
  </si>
  <si>
    <t>TOTAL COBRANZA</t>
  </si>
  <si>
    <t>Periodo: Mes de septiembre del ejercicio 2021.</t>
  </si>
  <si>
    <t>REGISTRO CONTABLE DE IVA ACREDITABLE</t>
  </si>
  <si>
    <t>Comprobante Fiscal Digital por Internet</t>
  </si>
  <si>
    <t>Número</t>
  </si>
  <si>
    <t>Concepto del movimiento</t>
  </si>
  <si>
    <t>RFC</t>
  </si>
  <si>
    <t>Cargos</t>
  </si>
  <si>
    <t>Referencia de Auditoria</t>
  </si>
  <si>
    <t>RFC Emisor</t>
  </si>
  <si>
    <t>Nombre Emisor</t>
  </si>
  <si>
    <t>Lugar De Expedicion</t>
  </si>
  <si>
    <t>Uso CFDI</t>
  </si>
  <si>
    <t>Total Retenidos</t>
  </si>
  <si>
    <t xml:space="preserve">Total </t>
  </si>
  <si>
    <t xml:space="preserve">    7</t>
  </si>
  <si>
    <t>01/08/2021</t>
  </si>
  <si>
    <t xml:space="preserve">    8</t>
  </si>
  <si>
    <t>O</t>
  </si>
  <si>
    <t>01900</t>
  </si>
  <si>
    <t xml:space="preserve">Servicios de contratación de personal * </t>
  </si>
  <si>
    <t>COMP</t>
  </si>
  <si>
    <t>002180701256578163</t>
  </si>
  <si>
    <t>Tr    8</t>
  </si>
  <si>
    <t>01/07/2021</t>
  </si>
  <si>
    <t>14380</t>
  </si>
  <si>
    <t>GMK</t>
  </si>
  <si>
    <t>06350</t>
  </si>
  <si>
    <t xml:space="preserve">Servicios especializados de Marketing * </t>
  </si>
  <si>
    <t>Tr   10</t>
  </si>
  <si>
    <t xml:space="preserve">   11</t>
  </si>
  <si>
    <t>Tr   11</t>
  </si>
  <si>
    <t>26/05/2021</t>
  </si>
  <si>
    <t>03230</t>
  </si>
  <si>
    <t xml:space="preserve">PERMISO DE IMPORTACION DE INSUMOS * PRORROGA DE PERMISO DE IMPORTACION * </t>
  </si>
  <si>
    <t>Tr   12</t>
  </si>
  <si>
    <t xml:space="preserve">   13</t>
  </si>
  <si>
    <t>Tr   13</t>
  </si>
  <si>
    <t>Tr   14</t>
  </si>
  <si>
    <t>02070</t>
  </si>
  <si>
    <t>Tr   16</t>
  </si>
  <si>
    <t xml:space="preserve">   18</t>
  </si>
  <si>
    <t>Tr   18</t>
  </si>
  <si>
    <t xml:space="preserve">SERVICIOS * </t>
  </si>
  <si>
    <t>25538.56</t>
  </si>
  <si>
    <t>012180001116166091</t>
  </si>
  <si>
    <t>Tr   19</t>
  </si>
  <si>
    <t xml:space="preserve">   20</t>
  </si>
  <si>
    <t>45</t>
  </si>
  <si>
    <t>Tr   20</t>
  </si>
  <si>
    <t xml:space="preserve">   21</t>
  </si>
  <si>
    <t>Tr   21</t>
  </si>
  <si>
    <t xml:space="preserve">   23</t>
  </si>
  <si>
    <t>AFAD</t>
  </si>
  <si>
    <t>04660</t>
  </si>
  <si>
    <t>Tr   24</t>
  </si>
  <si>
    <t>09/06/2021</t>
  </si>
  <si>
    <t xml:space="preserve">   30</t>
  </si>
  <si>
    <t>04330</t>
  </si>
  <si>
    <t>Tr   30</t>
  </si>
  <si>
    <t>ES</t>
  </si>
  <si>
    <t>07580</t>
  </si>
  <si>
    <t xml:space="preserve">Particulas subvisibles * Material Particulado * Esterilidad * pH * Volumen promedio * Cromatografía líq fase reversa HPLC-RP * Endotoxinas Bacterianas * Uniformidad de Dosis * Aspecto y color de la solución * Productos de degradación * </t>
  </si>
  <si>
    <t>FAC</t>
  </si>
  <si>
    <t>03810</t>
  </si>
  <si>
    <t>CPS</t>
  </si>
  <si>
    <t>0448056779</t>
  </si>
  <si>
    <t xml:space="preserve">   34</t>
  </si>
  <si>
    <t xml:space="preserve">   35</t>
  </si>
  <si>
    <t>05/07/2021</t>
  </si>
  <si>
    <t>46400</t>
  </si>
  <si>
    <t>Tr   35</t>
  </si>
  <si>
    <t xml:space="preserve">   36</t>
  </si>
  <si>
    <t>Tr   36</t>
  </si>
  <si>
    <t xml:space="preserve">   37</t>
  </si>
  <si>
    <t>Tr   37</t>
  </si>
  <si>
    <t xml:space="preserve">   38</t>
  </si>
  <si>
    <t>37120</t>
  </si>
  <si>
    <t>Tr   38</t>
  </si>
  <si>
    <t xml:space="preserve">   41</t>
  </si>
  <si>
    <t>11000</t>
  </si>
  <si>
    <t>Tr   41</t>
  </si>
  <si>
    <t xml:space="preserve">   43</t>
  </si>
  <si>
    <t>Tr   43</t>
  </si>
  <si>
    <t xml:space="preserve">   44</t>
  </si>
  <si>
    <t>Tr   44</t>
  </si>
  <si>
    <t xml:space="preserve">   45</t>
  </si>
  <si>
    <t xml:space="preserve">   46</t>
  </si>
  <si>
    <t>Tr   46</t>
  </si>
  <si>
    <t xml:space="preserve">   47</t>
  </si>
  <si>
    <t>Tr   47</t>
  </si>
  <si>
    <t xml:space="preserve">   48</t>
  </si>
  <si>
    <t>Tr   48</t>
  </si>
  <si>
    <t xml:space="preserve">   49</t>
  </si>
  <si>
    <t>Tr   49</t>
  </si>
  <si>
    <t xml:space="preserve">   50</t>
  </si>
  <si>
    <t>AE</t>
  </si>
  <si>
    <t>05120</t>
  </si>
  <si>
    <t xml:space="preserve">CARGO DE COMISION * </t>
  </si>
  <si>
    <t>CPC</t>
  </si>
  <si>
    <t>Tr   50</t>
  </si>
  <si>
    <t xml:space="preserve">   51</t>
  </si>
  <si>
    <t>Tr   51</t>
  </si>
  <si>
    <t>CP</t>
  </si>
  <si>
    <t>Tr   52</t>
  </si>
  <si>
    <t>11700</t>
  </si>
  <si>
    <t xml:space="preserve">    6</t>
  </si>
  <si>
    <t xml:space="preserve">   61</t>
  </si>
  <si>
    <t>Tr   61</t>
  </si>
  <si>
    <t xml:space="preserve">   62</t>
  </si>
  <si>
    <t>A-</t>
  </si>
  <si>
    <t>08500</t>
  </si>
  <si>
    <t>PA</t>
  </si>
  <si>
    <t>Tr   62</t>
  </si>
  <si>
    <t xml:space="preserve">   63</t>
  </si>
  <si>
    <t>Tr   63</t>
  </si>
  <si>
    <t xml:space="preserve">   64</t>
  </si>
  <si>
    <t>11590</t>
  </si>
  <si>
    <t>Tr   64</t>
  </si>
  <si>
    <t xml:space="preserve">   65</t>
  </si>
  <si>
    <t>Tr   65</t>
  </si>
  <si>
    <t xml:space="preserve">   66</t>
  </si>
  <si>
    <t>Tr   66</t>
  </si>
  <si>
    <t xml:space="preserve">   67</t>
  </si>
  <si>
    <t>Tr   67</t>
  </si>
  <si>
    <t xml:space="preserve">   68</t>
  </si>
  <si>
    <t>52788</t>
  </si>
  <si>
    <t>Tr   68</t>
  </si>
  <si>
    <t xml:space="preserve">Servicio de Apoyo de Gestión * </t>
  </si>
  <si>
    <t xml:space="preserve">   78</t>
  </si>
  <si>
    <t>Tr   78</t>
  </si>
  <si>
    <t xml:space="preserve">   79</t>
  </si>
  <si>
    <t>Tr   79</t>
  </si>
  <si>
    <t xml:space="preserve">   81</t>
  </si>
  <si>
    <t>Tr   81</t>
  </si>
  <si>
    <t xml:space="preserve">   84</t>
  </si>
  <si>
    <t xml:space="preserve">SERVICOS ADMINISTRATIVOS * </t>
  </si>
  <si>
    <t>Tr   84</t>
  </si>
  <si>
    <t xml:space="preserve">   85</t>
  </si>
  <si>
    <t xml:space="preserve">GASTOS COMPLEMENTARIOS * </t>
  </si>
  <si>
    <t xml:space="preserve">SERVICIOS ESPECIALES SEGUN HOJA DE TRABAJO ANEXA * </t>
  </si>
  <si>
    <t>07899</t>
  </si>
  <si>
    <t>14080</t>
  </si>
  <si>
    <t>11280</t>
  </si>
  <si>
    <t>222918.36</t>
  </si>
  <si>
    <t xml:space="preserve">   94</t>
  </si>
  <si>
    <t>Tr   94</t>
  </si>
  <si>
    <t xml:space="preserve">   95</t>
  </si>
  <si>
    <t>G-1_14</t>
  </si>
  <si>
    <t>Tr   95</t>
  </si>
  <si>
    <t xml:space="preserve">   96</t>
  </si>
  <si>
    <t>Tr   96</t>
  </si>
  <si>
    <t xml:space="preserve">   97</t>
  </si>
  <si>
    <t>Tr   97</t>
  </si>
  <si>
    <t>UB</t>
  </si>
  <si>
    <t>54715</t>
  </si>
  <si>
    <t>LCI</t>
  </si>
  <si>
    <t>03300</t>
  </si>
  <si>
    <t xml:space="preserve">ANÁLISIS EFECTUADOS A LA MUESTRA DE: * </t>
  </si>
  <si>
    <t>5501219747</t>
  </si>
  <si>
    <t xml:space="preserve">  101</t>
  </si>
  <si>
    <t>FD</t>
  </si>
  <si>
    <t>05349</t>
  </si>
  <si>
    <t>Tr  101</t>
  </si>
  <si>
    <t xml:space="preserve">Prima * Derechos * Gasto * </t>
  </si>
  <si>
    <t>22/07/2021</t>
  </si>
  <si>
    <t>1770.45</t>
  </si>
  <si>
    <t xml:space="preserve">  115</t>
  </si>
  <si>
    <t>08/07/2021</t>
  </si>
  <si>
    <t>Tr  115</t>
  </si>
  <si>
    <t xml:space="preserve">  116</t>
  </si>
  <si>
    <t>Tr  116</t>
  </si>
  <si>
    <t xml:space="preserve">  118</t>
  </si>
  <si>
    <t>Tr  118</t>
  </si>
  <si>
    <t xml:space="preserve">  119</t>
  </si>
  <si>
    <t>08830</t>
  </si>
  <si>
    <t>Tr  119</t>
  </si>
  <si>
    <t xml:space="preserve">  120</t>
  </si>
  <si>
    <t>Tr  120</t>
  </si>
  <si>
    <t xml:space="preserve">  121</t>
  </si>
  <si>
    <t>Tr  121</t>
  </si>
  <si>
    <t xml:space="preserve">  122</t>
  </si>
  <si>
    <t>Tr  122</t>
  </si>
  <si>
    <t xml:space="preserve">  123</t>
  </si>
  <si>
    <t>Tr  123</t>
  </si>
  <si>
    <t xml:space="preserve">  124</t>
  </si>
  <si>
    <t>09/07/2021</t>
  </si>
  <si>
    <t>Tr  124</t>
  </si>
  <si>
    <t xml:space="preserve">  126</t>
  </si>
  <si>
    <t>Tr  126</t>
  </si>
  <si>
    <t xml:space="preserve">  127</t>
  </si>
  <si>
    <t>Tr  127</t>
  </si>
  <si>
    <t xml:space="preserve">  128</t>
  </si>
  <si>
    <t>Tr  128</t>
  </si>
  <si>
    <t xml:space="preserve">  129</t>
  </si>
  <si>
    <t>Tr  129</t>
  </si>
  <si>
    <t xml:space="preserve">  130</t>
  </si>
  <si>
    <t>14390</t>
  </si>
  <si>
    <t>Tr  130</t>
  </si>
  <si>
    <t xml:space="preserve">  131</t>
  </si>
  <si>
    <t>Tr  131</t>
  </si>
  <si>
    <t xml:space="preserve">  132</t>
  </si>
  <si>
    <t>Tr  132</t>
  </si>
  <si>
    <t xml:space="preserve">  133</t>
  </si>
  <si>
    <t>S</t>
  </si>
  <si>
    <t>03100</t>
  </si>
  <si>
    <t xml:space="preserve">SERVICIO INTEGRAL DE LIMPIEZA * </t>
  </si>
  <si>
    <t>Tr  133</t>
  </si>
  <si>
    <t xml:space="preserve">  134</t>
  </si>
  <si>
    <t>01030</t>
  </si>
  <si>
    <t>1062201431</t>
  </si>
  <si>
    <t>Tr  134</t>
  </si>
  <si>
    <t xml:space="preserve">  135</t>
  </si>
  <si>
    <t>Tr  135</t>
  </si>
  <si>
    <t xml:space="preserve">  136</t>
  </si>
  <si>
    <t>Tr  136</t>
  </si>
  <si>
    <t xml:space="preserve">  137</t>
  </si>
  <si>
    <t>Tr  137</t>
  </si>
  <si>
    <t xml:space="preserve">  138</t>
  </si>
  <si>
    <t>Tr  138</t>
  </si>
  <si>
    <t xml:space="preserve">  139</t>
  </si>
  <si>
    <t>Tr  139</t>
  </si>
  <si>
    <t xml:space="preserve">  144</t>
  </si>
  <si>
    <t>Tr  144</t>
  </si>
  <si>
    <t>06700</t>
  </si>
  <si>
    <t xml:space="preserve">  150</t>
  </si>
  <si>
    <t>Tr  150</t>
  </si>
  <si>
    <t xml:space="preserve">  156</t>
  </si>
  <si>
    <t>Tr  156</t>
  </si>
  <si>
    <t xml:space="preserve">  158</t>
  </si>
  <si>
    <t>Tr  158</t>
  </si>
  <si>
    <t xml:space="preserve">  159</t>
  </si>
  <si>
    <t>Tr  159</t>
  </si>
  <si>
    <t xml:space="preserve">  160</t>
  </si>
  <si>
    <t>Tr  160</t>
  </si>
  <si>
    <t xml:space="preserve">  161</t>
  </si>
  <si>
    <t>Tr  161</t>
  </si>
  <si>
    <t xml:space="preserve">  162</t>
  </si>
  <si>
    <t>11950</t>
  </si>
  <si>
    <t>1392</t>
  </si>
  <si>
    <t>Tr  162</t>
  </si>
  <si>
    <t xml:space="preserve">  163</t>
  </si>
  <si>
    <t>Tr  163</t>
  </si>
  <si>
    <t xml:space="preserve">  164</t>
  </si>
  <si>
    <t>Tr  164</t>
  </si>
  <si>
    <t xml:space="preserve">  165</t>
  </si>
  <si>
    <t>Tr  165</t>
  </si>
  <si>
    <t xml:space="preserve">  166</t>
  </si>
  <si>
    <t>Tr  166</t>
  </si>
  <si>
    <t xml:space="preserve">  167</t>
  </si>
  <si>
    <t>Tr  167</t>
  </si>
  <si>
    <t xml:space="preserve">  168</t>
  </si>
  <si>
    <t>Tr  168</t>
  </si>
  <si>
    <t xml:space="preserve">  169</t>
  </si>
  <si>
    <t>AA</t>
  </si>
  <si>
    <t>53100</t>
  </si>
  <si>
    <t>Tr  169</t>
  </si>
  <si>
    <t xml:space="preserve">  172</t>
  </si>
  <si>
    <t>Tr  172</t>
  </si>
  <si>
    <t xml:space="preserve">  173</t>
  </si>
  <si>
    <t>Tr  173</t>
  </si>
  <si>
    <t xml:space="preserve">  177</t>
  </si>
  <si>
    <t>Tr  177</t>
  </si>
  <si>
    <t>45640</t>
  </si>
  <si>
    <t xml:space="preserve">FLEBOTEK LIBRE DE PVC * </t>
  </si>
  <si>
    <t xml:space="preserve">   40</t>
  </si>
  <si>
    <t>SUMA</t>
  </si>
  <si>
    <t>SUMA TOTAL</t>
  </si>
  <si>
    <t xml:space="preserve">   15</t>
  </si>
  <si>
    <t xml:space="preserve">   17</t>
  </si>
  <si>
    <t xml:space="preserve">   39</t>
  </si>
  <si>
    <t xml:space="preserve">   59</t>
  </si>
  <si>
    <t xml:space="preserve">   60</t>
  </si>
  <si>
    <t xml:space="preserve">   71</t>
  </si>
  <si>
    <t xml:space="preserve">   72</t>
  </si>
  <si>
    <t xml:space="preserve">   73</t>
  </si>
  <si>
    <t xml:space="preserve">   74</t>
  </si>
  <si>
    <t xml:space="preserve">   75</t>
  </si>
  <si>
    <t xml:space="preserve">   76</t>
  </si>
  <si>
    <t xml:space="preserve">   77</t>
  </si>
  <si>
    <t xml:space="preserve">   80</t>
  </si>
  <si>
    <t xml:space="preserve">   82</t>
  </si>
  <si>
    <t xml:space="preserve">    4</t>
  </si>
  <si>
    <t>11/09/2021</t>
  </si>
  <si>
    <t xml:space="preserve">   98</t>
  </si>
  <si>
    <t xml:space="preserve">  102</t>
  </si>
  <si>
    <t xml:space="preserve">  107</t>
  </si>
  <si>
    <t xml:space="preserve">  125</t>
  </si>
  <si>
    <t xml:space="preserve">  149</t>
  </si>
  <si>
    <t xml:space="preserve">  151</t>
  </si>
  <si>
    <t xml:space="preserve">  152</t>
  </si>
  <si>
    <t xml:space="preserve">  153</t>
  </si>
  <si>
    <t xml:space="preserve">  154</t>
  </si>
  <si>
    <t xml:space="preserve">  155</t>
  </si>
  <si>
    <t>22/08/2021</t>
  </si>
  <si>
    <t>2021-08-22T20:52:29</t>
  </si>
  <si>
    <t>008</t>
  </si>
  <si>
    <t>B20444F5-FEFA-4055-B56C-D3820A9EEECE</t>
  </si>
  <si>
    <t>B20444F5-FEFA-4055-B56C-D3820A9EEECE@1000000000XX0.xml</t>
  </si>
  <si>
    <t>2021-06-16T16:51:31</t>
  </si>
  <si>
    <t>4153</t>
  </si>
  <si>
    <t>09473DA6-733B-41DC-AC0F-958AF390B428</t>
  </si>
  <si>
    <t>09473DA6-733B-41DC-AC0F-958AF390B428@1000000000XX0.xml</t>
  </si>
  <si>
    <t>2021-08-01T20:53:22</t>
  </si>
  <si>
    <t>DFE50AE9-89D5-4DF2-87DC-F8C7CFCCB7F8</t>
  </si>
  <si>
    <t>07340</t>
  </si>
  <si>
    <t xml:space="preserve">“Respuesta a prevención de la visita de inspección de buenas prácticas de fabricación de Reliance (fabricante del fármaco pemetrexed). PNOs.” * </t>
  </si>
  <si>
    <t>DFE50AE9-89D5-4DF2-87DC-F8C7CFCCB7F8@1000000000XX0.xml</t>
  </si>
  <si>
    <t>2021-07-08T17:21:37</t>
  </si>
  <si>
    <t>1495</t>
  </si>
  <si>
    <t>5b1a36df-9b7c-4317-93f9-2f485f3d230d</t>
  </si>
  <si>
    <t xml:space="preserve">ALMACENAMIENTO EN CAMARAS LOTE 10200670 * ALMACENAMIENTO EN CAMARAS LOTE 10192141 * ALMACENAMIENTO EN CAMARAS LOTE 10201202 * ALMACENAMIENTO EN CAMARAS LOTE 10210137 * ALMACENAMIENTO EN CAMARAS LOTE 12200001 * ALMACENAMIENTO EN CAMARAS LOTE 12210001 * ALMACENAMIENTO EN CAMARAS LOTE 10200039 * ALMACENAMIENTO EN CAMARAS LOTE 10200533 * ALMACENAMIENTO EN CAMARAS LOTE 10200197 * ALMACENAMIENTO EN CAMARAS LOTE 10210610 * ALMACENAMIENTO EN CAMARAS LOTE 10210364 * ALMACENAMIENTO EN CAMARAS LOTE 12200337 * ALMACENAMIENTO EN CAMARAS LOTE 17191333 * ALMACENAMIENTO EN CAMARAS LOTE 17200719 * ALMACENAMIENTO EN CAMARAS LOTE 7S10123A * ALMACENAMIENTO EN CAMARAS LOTE 7T10025B * ALMACENAMIENTO EN CAMARAS LOTE 12200002 * ALMACENAMIENTO EN CAMARAS LOTE 12200385 * ALMACENAMIENTO EN CAMARAS LOTE 19200746 * ALMACENAMIENTO EN CAMARAS LOTE 05200888 * ALMACENAMIENTO EN CAMARAS LOTE 05210060 * ALMACENAMIENTO EN CAMARAS LOTE 05200040 * ALMACENAMIENTO EN CAMARAS LOTE 12200004 * ALMACENAMIENTO EN CAMARAS LOTE 12210089 * ALMACENAMIENTO EN CAMARAS LOTE 10200530 * ALMACENAMIENTO EN CAMARAS LOTE 05191218 * ALMACENAMIENTO EN CAMARAS LOTE 05200813 * ALMACENAMIENTO EN CAMARAS LOTE 05210377 * SERVICIO TRASLADO DE MUESTRAS * </t>
  </si>
  <si>
    <t>5B1A36DF-9B7C-4317-93F9-2F485F3D230D@1000000000XX0.xml</t>
  </si>
  <si>
    <t>2021-08-01T20:58:59</t>
  </si>
  <si>
    <t>5DECCEAD-92B8-4F5B-BB06-A5784F6217FC</t>
  </si>
  <si>
    <t xml:space="preserve">“Respuesta a prevención de la visita de inspección de buenas prácticas de fabricación de Reliance (fabricante del fármaco pemetrexed). Anexos 8 y 9.” * </t>
  </si>
  <si>
    <t>5DECCEAD-92B8-4F5B-BB06-A5784F6217FC@1000000000XX0.xml</t>
  </si>
  <si>
    <t>05/05/2021</t>
  </si>
  <si>
    <t>2021-05-05T15:54:04</t>
  </si>
  <si>
    <t>93110</t>
  </si>
  <si>
    <t>d5bb5abb-663f-4616-8a83-5a820d58ef99</t>
  </si>
  <si>
    <t xml:space="preserve">Ciclopirox Olamine (125 mg) USP Lote: R057S0 Cátalogo: 1134030 * </t>
  </si>
  <si>
    <t>D5BB5ABB-663F-4616-8A83-5A820D58EF99@1000000000XX0.xml</t>
  </si>
  <si>
    <t>2021-07-29T09:28:25</t>
  </si>
  <si>
    <t>67</t>
  </si>
  <si>
    <t>3A572D57-D5EA-4801-929B-89DCC831BFE0</t>
  </si>
  <si>
    <t>3A572D57-D5EA-4801-929B-89DCC831BFE0@1000000000XX0.xml</t>
  </si>
  <si>
    <t>2021-08-09T10:02:40</t>
  </si>
  <si>
    <t>684</t>
  </si>
  <si>
    <t>635BCE63-8226-4DD3-B1FC-69DCA305B014</t>
  </si>
  <si>
    <t xml:space="preserve">SERVICIOS REGISTRO DE TODAS LAS OPERACIONES DE ENTRADAS Y SALIDAS DEL ALMACÉN POR EL MES DE AGOSTO 2021 * </t>
  </si>
  <si>
    <t>635BCE63-8226-4DD3-B1FC-69DCA305B014@1000000000XX0.xml</t>
  </si>
  <si>
    <t>2021-08-09T09:53:45</t>
  </si>
  <si>
    <t>683</t>
  </si>
  <si>
    <t>50337802-DB66-4B80-879F-28A9A6563B73</t>
  </si>
  <si>
    <t xml:space="preserve">AREA CONTABLE ORGANIZACIÓN PROCESAMIENTO Y EMISIÓN DE LA INFORMACIÓN CONTABLE FISCAL CORRESPONDIENTE  AL MES DE AGOSTO 2021 * </t>
  </si>
  <si>
    <t>50337802-DB66-4B80-879F-28A9A6563B73@1000000000XX0.xml</t>
  </si>
  <si>
    <t>2021-07-09T12:17:11</t>
  </si>
  <si>
    <t>1088</t>
  </si>
  <si>
    <t>B533304F-E3AB-44E5-B8D7-3ADC93E78FD6</t>
  </si>
  <si>
    <t xml:space="preserve">REVISIÓN AL 100%
ACONDICIONADO SECUNDARIO
MISDAPRE RAC 14 TAB LOTE:05210543 * </t>
  </si>
  <si>
    <t>B533304F-E3AB-44E5-B8D7-3ADC93E78FD6@1000000000XX0.xml</t>
  </si>
  <si>
    <t>2021-07-23T17:21:34</t>
  </si>
  <si>
    <t>024039</t>
  </si>
  <si>
    <t>4C037B56-5FBE-4899-87FE-A5AD6FC5958F</t>
  </si>
  <si>
    <t xml:space="preserve"> SERVICIO DE DISTRIBUCION
FOLIOS 510 A 513 * </t>
  </si>
  <si>
    <t>4C037B56-5FBE-4899-87FE-A5AD6FC5958F@1000000000XX0.xml</t>
  </si>
  <si>
    <t>2021-07-21T10:03:38</t>
  </si>
  <si>
    <t>14770</t>
  </si>
  <si>
    <t>BD262404-03E8-E746-A018-1F99288B7696</t>
  </si>
  <si>
    <t xml:space="preserve">Identidad por UV para productos farmac * Particulas subvisibles * Partículas visibles * Apariencia de la Solucion * Esterilidad * PH * Cromatografía líqfase reversa: Valoracio * Cromatografía líq fase reversa HPLC-RP * Volumen promedio * Endotoxinas Bacterianas * Aspecto y color de la solución * </t>
  </si>
  <si>
    <t>BD262404-03E8-E746-A018-1F99288B7696@1000000000XX0.xml</t>
  </si>
  <si>
    <t>19/07/2021</t>
  </si>
  <si>
    <t>2021-07-19T09:45:49</t>
  </si>
  <si>
    <t>14753</t>
  </si>
  <si>
    <t>7662CF73-4320-4242-9287-41CEDA1DEF94</t>
  </si>
  <si>
    <t>7662CF73-4320-4242-9287-41CEDA1DEF94@1000000000XX0.xml</t>
  </si>
  <si>
    <t>2021-07-19T13:47:26</t>
  </si>
  <si>
    <t>14757</t>
  </si>
  <si>
    <t>6A71003D-BEB5-4E20-A162-AD0D8C6EC2E2</t>
  </si>
  <si>
    <t xml:space="preserve">PH * Productos de degradación * Aspecto y color de la solución * Valoración * </t>
  </si>
  <si>
    <t>6A71003D-BEB5-4E20-A162-AD0D8C6EC2E2@1000000000XX0.xml</t>
  </si>
  <si>
    <t>2021-07-21T09:23:43</t>
  </si>
  <si>
    <t>14769</t>
  </si>
  <si>
    <t>EFCE3F44-77A3-4B9D-8F65-AB3D2D253E8C</t>
  </si>
  <si>
    <t xml:space="preserve">pérdida de peso * </t>
  </si>
  <si>
    <t>EFCE3F44-77A3-4B9D-8F65-AB3D2D253E8C@1000000000XX0.xml</t>
  </si>
  <si>
    <t>2021-07-26T09:08:36</t>
  </si>
  <si>
    <t>14802</t>
  </si>
  <si>
    <t>4B203E9C-E57E-4DF0-A013-D4E9B65A5523</t>
  </si>
  <si>
    <t>4B203E9C-E57E-4DF0-A013-D4E9B65A5523@1000000000XX0.xml</t>
  </si>
  <si>
    <t>2021-07-19T14:48:28</t>
  </si>
  <si>
    <t>14758</t>
  </si>
  <si>
    <t>847F744E-61BD-409F-988B-6020273AA7F9</t>
  </si>
  <si>
    <t xml:space="preserve">Aspecto de la solución reconstituida * Aspecto * Tiempo de reconstitución (Solubilidad) * pH * Pureza Cromatográfica * Valoración * Humedad * </t>
  </si>
  <si>
    <t>847F744E-61BD-409F-988B-6020273AA7F9@1000000000XX0.xml</t>
  </si>
  <si>
    <t>2021-07-14T12:04:12</t>
  </si>
  <si>
    <t>14731</t>
  </si>
  <si>
    <t>8D865648-45D3-4A65-8CBB-F971F65FC765</t>
  </si>
  <si>
    <t>8D865648-45D3-4A65-8CBB-F971F65FC765@1000000000XX0.xml</t>
  </si>
  <si>
    <t>2021-07-19T11:30:03</t>
  </si>
  <si>
    <t>5841</t>
  </si>
  <si>
    <t>D48D7505-1DC8-4F5E-B1CA-01DD035704B4</t>
  </si>
  <si>
    <t>D48D7505-1DC8-4F5E-B1CA-01DD035704B4@1000000000XX0.xml</t>
  </si>
  <si>
    <t>2021-07-19T11:41:16</t>
  </si>
  <si>
    <t>5843</t>
  </si>
  <si>
    <t>2BA45F66-899B-4217-8D16-847B44B2DDF0</t>
  </si>
  <si>
    <t>2BA45F66-899B-4217-8D16-847B44B2DDF0@1000000000XX0.xml</t>
  </si>
  <si>
    <t>2021-08-06T12:02:53</t>
  </si>
  <si>
    <t>5938</t>
  </si>
  <si>
    <t>0AC3D25F-21F5-41B8-8731-3373BCF43B87</t>
  </si>
  <si>
    <t>0AC3D25F-21F5-41B8-8731-3373BCF43B87@1000000000XX0.xml</t>
  </si>
  <si>
    <t>2021-07-20T09:08:45</t>
  </si>
  <si>
    <t>5844</t>
  </si>
  <si>
    <t>5E717F92-92FB-1640-952A-5E3897F87FBE</t>
  </si>
  <si>
    <t>5E717F92-92FB-1640-952A-5E3897F87FBE@1000000000XX0.xml</t>
  </si>
  <si>
    <t>2021-08-02T16:56:43</t>
  </si>
  <si>
    <t>5908</t>
  </si>
  <si>
    <t>47309CA0-4264-4536-AC0A-C1A082C96807</t>
  </si>
  <si>
    <t>47309CA0-4264-4536-AC0A-C1A082C96807@1000000000XX0.xml</t>
  </si>
  <si>
    <t>2021-07-21T11:51:23</t>
  </si>
  <si>
    <t>5854</t>
  </si>
  <si>
    <t>420F9BB9-E96D-49A1-BFF1-A423C226CAB2</t>
  </si>
  <si>
    <t>420F9BB9-E96D-49A1-BFF1-A423C226CAB2@1000000000XX0.xml</t>
  </si>
  <si>
    <t>2021-07-19T11:38:35</t>
  </si>
  <si>
    <t>5842</t>
  </si>
  <si>
    <t>2143171F-243C-485E-90E2-1E3DC4441505</t>
  </si>
  <si>
    <t>2143171F-243C-485E-90E2-1E3DC4441505@1000000000XX0.xml</t>
  </si>
  <si>
    <t>2021-07-21T11:49:44</t>
  </si>
  <si>
    <t>5853</t>
  </si>
  <si>
    <t>EF2FE108-12D6-4C59-8FA6-22531E2732CA</t>
  </si>
  <si>
    <t>EF2FE108-12D6-4C59-8FA6-22531E2732CA@1000000000XX0.xml</t>
  </si>
  <si>
    <t>2021-08-06T12:04:27</t>
  </si>
  <si>
    <t>5939</t>
  </si>
  <si>
    <t>65FD66E4-BE97-4201-B373-A9B1295AF7E4</t>
  </si>
  <si>
    <t>65FD66E4-BE97-4201-B373-A9B1295AF7E4@1000000000XX0.xml</t>
  </si>
  <si>
    <t>2021-08-06T11:59:31</t>
  </si>
  <si>
    <t>5937</t>
  </si>
  <si>
    <t>31D23F6F-5AFB-4CA6-848D-D1AA926B8CF8</t>
  </si>
  <si>
    <t>31D23F6F-5AFB-4CA6-848D-D1AA926B8CF8@1000000000XX0.xml</t>
  </si>
  <si>
    <t>2021-08-06T12:06:39</t>
  </si>
  <si>
    <t>5940</t>
  </si>
  <si>
    <t>D25F1663-D7D6-4AF3-8D61-DDC03248A632</t>
  </si>
  <si>
    <t>D25F1663-D7D6-4AF3-8D61-DDC03248A632@1000000000XX0.xml</t>
  </si>
  <si>
    <t>2021-08-02T17:00:18</t>
  </si>
  <si>
    <t>5910</t>
  </si>
  <si>
    <t>B049C38F-E8DC-4908-838F-D839FBE95237</t>
  </si>
  <si>
    <t>B049C38F-E8DC-4908-838F-D839FBE95237@1000000000XX0.xml</t>
  </si>
  <si>
    <t>2021-07-21T11:59:34</t>
  </si>
  <si>
    <t>5855</t>
  </si>
  <si>
    <t>2B47E5D8-BB47-4A55-954E-5BD6B66598AD</t>
  </si>
  <si>
    <t>2B47E5D8-BB47-4A55-954E-5BD6B66598AD@1000000000XX0.xml</t>
  </si>
  <si>
    <t>2021-08-31T10:30:16</t>
  </si>
  <si>
    <t>4729522</t>
  </si>
  <si>
    <t>5A00A817-FAE0-492D-B2F5-9301B53AD74F</t>
  </si>
  <si>
    <t>5A00A817-FAE0-492D-B2F5-9301B53AD74F@1000000000XX0.xml</t>
  </si>
  <si>
    <t>2021-09-02T12:45:45</t>
  </si>
  <si>
    <t>1149</t>
  </si>
  <si>
    <t>7E860891-962A-4DDC-9514-46D0905715C4</t>
  </si>
  <si>
    <t>7E860891-962A-4DDC-9514-46D0905715C4@1000000000XX0.xml</t>
  </si>
  <si>
    <t>2021-09-02T12:27:30</t>
  </si>
  <si>
    <t>1147</t>
  </si>
  <si>
    <t>9104B71B-648E-4FED-B696-1EC7730CD755</t>
  </si>
  <si>
    <t>9104B71B-648E-4FED-B696-1EC7730CD755@1000000000XX0.xml</t>
  </si>
  <si>
    <t>2021-09-08T08:17:25</t>
  </si>
  <si>
    <t>4737672</t>
  </si>
  <si>
    <t>AAF65A02-8AB1-4932-8301-0F62657191B3</t>
  </si>
  <si>
    <t>AAF65A02-8AB1-4932-8301-0F62657191B3@1000000000XX0.xml</t>
  </si>
  <si>
    <t>2021-09-06T15:18:20</t>
  </si>
  <si>
    <t>4736749</t>
  </si>
  <si>
    <t>7B73805C-1CCB-40C9-BA75-8800E8C442BF</t>
  </si>
  <si>
    <t>7B73805C-1CCB-40C9-BA75-8800E8C442BF@1000000000XX0.xml</t>
  </si>
  <si>
    <t>2021-06-09T11:26:28</t>
  </si>
  <si>
    <t>0060392516</t>
  </si>
  <si>
    <t>D428381D-3C70-458C-B2FB-B556CDCA6C20</t>
  </si>
  <si>
    <t>D428381D-3C70-458C-B2FB-B556CDCA6C20@1000000000XX0.xml</t>
  </si>
  <si>
    <t>2021-07-16T14:14:27</t>
  </si>
  <si>
    <t>15129</t>
  </si>
  <si>
    <t>703DADFA-813C-4D7B-A477-EEDA5FB41417</t>
  </si>
  <si>
    <t xml:space="preserve">OCE Sales Subscription Users JULIO 2021 * </t>
  </si>
  <si>
    <t>703DADFA-813C-4D7B-A477-EEDA5FB41417@1000000000XX0.xml</t>
  </si>
  <si>
    <t>2021-07-01T12:47:43</t>
  </si>
  <si>
    <t>3058534</t>
  </si>
  <si>
    <t>B9CEB495-2088-4E58-8976-9DF27A83AB00</t>
  </si>
  <si>
    <t xml:space="preserve">FILTRO DE POLEN AC 0695152 VLJ679A Aveo 2018 1787177-2021.05.26 H4008 SERVICIOS: 773.84 * FRENOS DELANTEROS 0695152 VLJ679A Aveo 2018 1787177-2021.05.26 H4008 SERVICIOS: 1606.64 * SERVICIO DE MANTENIMIENTO 0695152 VLJ679A Aveo 2018 1787177-2021.05.26 H4008 * BALERO DE RUEDA 0695692 JPU2156 Aveo 2017 1794096-2021.06.21 D5002 SERVICIOS: 1138.39 * FILTRO DE POLEN AC 0695692 JPU2156 Aveo 2017 1794096-2021.06.21 D5002 SERVICIOS: 833.40 * LIMPIEZA Y AJUSTE DE FRENOS 0695692 JPU2156 Aveo 2017 1794096-2021.06.21 D5002 SERVICIOS: 684.81 * MANTENIMIENTO CADA 10000 KM 0695692 JPU2156 Aveo 2017 1794400-2021.06.21 D5002 SERVICIOS: 2000.22 * PASTILLAS DE FRENO DELANTERAS 0695692 JPU2156 Aveo 2017 1794096-2021.06.21 D5002 SERVICIOS: 1522.51 * Servicio mayor con bujias 0695778 H95AXV Aveo 2017 1795265-2021.06.28 H3007 SERVICIOS: 2293.10 * MOTOR DE ARRANQUE O MARCHA 0695879 UPD836A Aveo 2017 1791159-2021.06.09 H4004 SERVICIOS: 4246.00 * MANTENIMIENTO CADA 10000 KM 0695881 VLJ687A Aveo 2017 1791271-2021.06.10 H4007 SERVICIOS: 1830.46 * SENSOR DE POSICION ARBOL DE LEVAS 0695906 VVW691A Aveo 2017 1790041-2021.05.28 H4006 SERVICIOS: 2165.00 * SERVICIO DE MANTENIMIENTO 0695906 VVW691A Aveo 2017 1790041-2021.05.28 H4006 * TERMINALES DE DIRECCION 0695906 VVW691A Aveo 2017 1790041-2021.05.28 H4006 SERVICIOS: 2145.51 * TORNILLOS ESTABILIZADORES 0695906 VVW691A Aveo 2017 1790041-2021.05.28 H4006 SERVICIOS: 1182.38 * ALINEACION Y BALANCEO 0695968 NCW6439 Aveo 2017 1793568-2021.06.11 D3002 SERVICIOS: 550.00 * CAMBIO DE ACEITE 0695968 NCW6439 Aveo 2017 1793568-2021.06.11 D3002 SERVICIOS: 722.06 * CILINDRO 0695968 NCW6439 Aveo 2017 1793568-2021.06.11 D3002 SERVICIOS: 1405.50 * FILTRO DE AIRE 0695968 NCW6439 Aveo 2017 1793568-2021.06.11 D3002 SERVICIOS: 309.45 * FRENOS TRASEROS 0695968 NCW6439 Aveo 2017 1793568-2021.06.11 D3002 SERVICIOS: 1650.40 * VERIFICACION CERO 0695968 NCW6439 Aveo 2017 1793568-2021.06.11 D3002 SERVICIOS: 1250.00 * CABLES DE BUJIAS 0696019 RDA498A Aveo 2017 1789425-2021.05.31 H1008 SERVICIOS: 1240.00 * LIMPIEZA Y AJUSTE DE FRENOS 0696019 RDA498A Aveo 2017 1789425-2021.05.31 H1008 SERVICIOS: 240.00 * PASTILLAS DE FRENO DELANTERAS 0696019 RDA498A Aveo 2017 1789425-2021.05.31 H1008 SERVICIOS: 1590.00 * Servicio mayor con bujias 0696019 RDA498A Aveo 2017 1789425-2021.05.31 H1008 SERVICIOS: 2280.00 * 1 LLANTA 0696033 FPB4318 Aveo 2017 1793518-2021.06.18 D6003 SERVICIOS: 1786.00 * LIMPIAPARABRISA CANILLA O RASQUETA 0696057 H78AXV Aveo 2017 1789760-2021.06.04 D2001 SERVICIOS: 439.65 * SERVICIO DE 36 MIL KM 0696057 H78AXV Aveo 2017 1789760-2021.06.04 D2001 * VERIFICACION CERO 0696083 H86AXV Aveo 2017 1784663-2021.05.18 H1003 SERVICIOS: 1314.66 * SERVICIO DE 48 MIL KM 0704535 M96AYR Cruze 2018 1791675-2021.06.12 DR2000 * VERIFICACION CERO 0704609 M50AYR Aveo 2018 1791399-2021.06.02  R1009 SERVICIOS: 1350.00 * ALINEACION Y BALANCEO 0717901 T63AZL Ilx 2018 1791239-2021.06.10 INSTITUTIONAL MANAGER SERVICIOS: 1383.30 * LIMPIEZA DE DUCTOS DEL AIRE ACONDICIONADO 0717901 T63AZL Ilx 2018 1791239-2021.06.10 INSTITUTIONAL MANAGER SERVICIOS: 424.54 * SERVICIO DE 40 MIL KM 0717901 T63AZL Ilx 2018 1791239-2021.06.10 INSTITUTIONAL MANAGER * CARTER 0742542 P14BAR Aveo 2018 1787554-2021.05.28 H1001 SERVICIOS: 4738.78 * Servicio mayor sin bujías 0742542 P14BAR Aveo 2018 1787554-2021.05.28 H1001 SERVICIOS: 2063.00 * MONTAJE 0749724 SAM680A Aveo 2019 1795605-2021.06.16 H6001 SERVICIOS: 500.00 * 2 LLANTAS 0749724 SAM680A Aveo 2019 1795604-2021.06.16 H6001 SERVICIOS: 1900.00 * ALINEACION Y BALANCEO 0855715 JSA9960 Versa 2020 1790899-2021.05.10 BI SERVICIOS: 1350.00 * MANTENIMIENTO CADA 10000 KM 0855715 JSA9960 Versa 2020 1790899-2021.05.10 BI SERVICIOS: 1303.04 * PELICULA DE SEGURIDAD 0855715 JSA9960 Versa 2020 1790899-2021.05.10 BI SERVICIOS: 1114.71 * </t>
  </si>
  <si>
    <t>B9CEB495-2088-4E58-8976-9DF27A83AB00@1000000000XX0.xml</t>
  </si>
  <si>
    <t>2021-08-06T11:15:35</t>
  </si>
  <si>
    <t>75</t>
  </si>
  <si>
    <t>B106DC24-0922-2D42-81B7-8F77074A79D3</t>
  </si>
  <si>
    <t>B106DC24-0922-2D42-81B7-8F77074A79D3@1000000000XX0.xml</t>
  </si>
  <si>
    <t>2021-08-02T16:12:57</t>
  </si>
  <si>
    <t>821002234530</t>
  </si>
  <si>
    <t>1002234530</t>
  </si>
  <si>
    <t>00d71756-2f2a-4618-bfdf-7cabeae5cfe8</t>
  </si>
  <si>
    <t xml:space="preserve">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</t>
  </si>
  <si>
    <t>00D71756-2F2A-4618-BFDF-7CABEAE5CFE8@1000000000XX0.xml</t>
  </si>
  <si>
    <t>2021-08-02T18:30:02</t>
  </si>
  <si>
    <t>AS-8307</t>
  </si>
  <si>
    <t>4D77665E-DE64-4CC3-BBC1-6F446A5C06EF</t>
  </si>
  <si>
    <t xml:space="preserve">POLIZA DE MANTENIMIENTO : POLIZA DE MANTENIMIENTO CORRESPONDIENTE AL MES DE AGOSTO DEL 2021 * </t>
  </si>
  <si>
    <t>4D77665E-DE64-4CC3-BBC1-6F446A5C06EF@1000000000XX0.xml</t>
  </si>
  <si>
    <t>2021-08-17T09:42:17</t>
  </si>
  <si>
    <t>50681</t>
  </si>
  <si>
    <t>C985DFF2-82A7-4BFC-A87E-7D79DDF8FCEC</t>
  </si>
  <si>
    <t>C985DFF2-82A7-4BFC-A87E-7D79DDF8FCEC@1000000000XX0.xml</t>
  </si>
  <si>
    <t>2021-08-18T18:13:41</t>
  </si>
  <si>
    <t>50969</t>
  </si>
  <si>
    <t>74DB02DF-B8FD-4BC5-9CAA-2CF55D67ECD0</t>
  </si>
  <si>
    <t>74DB02DF-B8FD-4BC5-9CAA-2CF55D67ECD0@1000000000XX0.xml</t>
  </si>
  <si>
    <t>2021-08-18T08:43:03</t>
  </si>
  <si>
    <t>50831</t>
  </si>
  <si>
    <t>DDAF5C09-00EA-42AD-8F2B-2F02FD357195</t>
  </si>
  <si>
    <t>DDAF5C09-00EA-42AD-8F2B-2F02FD357195@1000000000XX0.xml</t>
  </si>
  <si>
    <t>2021-08-19T13:03:47</t>
  </si>
  <si>
    <t>51058</t>
  </si>
  <si>
    <t>AF88D6F9-57F1-41D2-A3D2-75C9D1DA008D</t>
  </si>
  <si>
    <t>AF88D6F9-57F1-41D2-A3D2-75C9D1DA008D@1000000000XX0.xml</t>
  </si>
  <si>
    <t>2021-08-23T15:38:46</t>
  </si>
  <si>
    <t>AS-8346</t>
  </si>
  <si>
    <t>6CBC4D2E-4BB8-4A46-8B80-00658DFB51C8</t>
  </si>
  <si>
    <t xml:space="preserve">SERVICIO DE INGENIERIA (HARDWARE) : DESARROLLO CORPORATIVO NEBZART * </t>
  </si>
  <si>
    <t>6CBC4D2E-4BB8-4A46-8B80-00658DFB51C8@1000000000XX0.xml</t>
  </si>
  <si>
    <t>2021-08-11T21:21:50</t>
  </si>
  <si>
    <t>73</t>
  </si>
  <si>
    <t>C02A3EC6-8492-4167-8DB0-B7B86D883950</t>
  </si>
  <si>
    <t xml:space="preserve">HONORARIOS POR SERVICIOS PROFESIONALES CORRESPONDIENTES A LA DETERMINACIÓN DE IMPUESTOS DIFERIDOS AL 30 DE JUNIO DE 2021 * </t>
  </si>
  <si>
    <t>C02A3EC6-8492-4167-8DB0-B7B86D883950@1000000000XX0.xml</t>
  </si>
  <si>
    <t>2021-07-12T15:50:42</t>
  </si>
  <si>
    <t>391</t>
  </si>
  <si>
    <t>F2B864E1-7BCB-469D-AAB8-C2769389BE9A</t>
  </si>
  <si>
    <t xml:space="preserve">ORGANIZACIÓN "SERVICIO DE COFFE BREAK CONTINUO 15 16 y 17 junio (8 HRS) PARA 7  PERSONAS
COMIDA MENU 3 TIEMPOS EN FRIO PARA 7 PERSONAS (MISMAS FECHAS)
ORDEN DE COMPRA NO. 969" * OTROS SERVICIO 15% * </t>
  </si>
  <si>
    <t>F2B864E1-7BCB-469D-AAB8-C2769389BE9A@1000000000XX0.xml</t>
  </si>
  <si>
    <t>2021-07-12T15:38:23</t>
  </si>
  <si>
    <t>389</t>
  </si>
  <si>
    <t>526CCFD5-7284-401A-9294-E3128DB0A306</t>
  </si>
  <si>
    <t xml:space="preserve">ORGANIZACIÓN "SERVICIO DE COFFE BREAK CONTINUO 24 25 Y 26 MAYO (8 HRS) PARA 8  PERSONAS
ORDEN DE COMPRA NO. 969" * OTROS SERVICIO 15% * </t>
  </si>
  <si>
    <t>526CCFD5-7284-401A-9294-E3128DB0A306@1000000000XX0.xml</t>
  </si>
  <si>
    <t>2021-08-02T17:56:54</t>
  </si>
  <si>
    <t>4938</t>
  </si>
  <si>
    <t>596194FA-4A56-5740-B71F-C56B7587D024</t>
  </si>
  <si>
    <t xml:space="preserve">CUARTILLAS TRADUCIDAS PORTUGUES - ESPAÑOL
Traducción peritada de portugués a español de los certificados de buenas prácticas de fabricación emitidos por ANVISA para las plantas de Pilar Baddi y Nashik
Traducción pericial * CUARTILLAS TRADUCIDAS PORTUGUES - ESPAÑOL
Gacetas Brasil
taducción pericial
Solicitó Ana Villalva * </t>
  </si>
  <si>
    <t>596194FA-4A56-5740-B71F-C56B7587D024@1000000000XX0.xml</t>
  </si>
  <si>
    <t>2021-09-03T09:59:14</t>
  </si>
  <si>
    <t>3168</t>
  </si>
  <si>
    <t>3135817E-A730-440C-890F-18C2A167631C</t>
  </si>
  <si>
    <t>52140</t>
  </si>
  <si>
    <t xml:space="preserve">"Capacitación Médica Ponencia de Dirnelid AZ” Vía Zoom el 12  de agosto del 2021 a las 11 am. * </t>
  </si>
  <si>
    <t>3135817E-A730-440C-890F-18C2A167631C@1000000000XX0.xml</t>
  </si>
  <si>
    <t>2021-09-03T10:03:21</t>
  </si>
  <si>
    <t>3169</t>
  </si>
  <si>
    <t>1B284F29-3891-4F34-872F-FD3EBEC8CD74</t>
  </si>
  <si>
    <t xml:space="preserve">"Capacitación Médica Ponencia de Dirnelid AZ” Vía Zoom el 16  de agosto del 2021 a las 9 am * </t>
  </si>
  <si>
    <t>1B284F29-3891-4F34-872F-FD3EBEC8CD74@1000000000XX0.xml</t>
  </si>
  <si>
    <t>2021-09-03T10:04:55</t>
  </si>
  <si>
    <t>3170</t>
  </si>
  <si>
    <t>89A2ACBB-AFE8-4528-9BAF-E593114285E7</t>
  </si>
  <si>
    <t xml:space="preserve">"Capacitación Médica Ponencia de Dirnelid AZ” Vía Zoom el 17  de agosto del 2021 a las 9 am * </t>
  </si>
  <si>
    <t>89A2ACBB-AFE8-4528-9BAF-E593114285E7@1000000000XX0.xml</t>
  </si>
  <si>
    <t>2021-09-03T10:06:05</t>
  </si>
  <si>
    <t>3171</t>
  </si>
  <si>
    <t>3B2FA554-7866-4DD5-9B76-979FB0A02F07</t>
  </si>
  <si>
    <t xml:space="preserve">"Capacitación Médica Ponencia de Dirnelid AZ” Vía Zoom el 18  de agosto del 2021 a las 10:30 am * </t>
  </si>
  <si>
    <t>3B2FA554-7866-4DD5-9B76-979FB0A02F07@1000000000XX0.xml</t>
  </si>
  <si>
    <t>25/05/2021</t>
  </si>
  <si>
    <t>2021-05-25T09:33:10</t>
  </si>
  <si>
    <t>1746</t>
  </si>
  <si>
    <t>FDEC4180-F373-487B-A67A-46DDB1E95733</t>
  </si>
  <si>
    <t xml:space="preserve">30% ANTICIPO VISITA DE VERIFICACIÓN VIRTUAL PARA LA PLANTA BADDI I * </t>
  </si>
  <si>
    <t>FDEC4180-F373-487B-A67A-46DDB1E95733@1000000000XX0.xml</t>
  </si>
  <si>
    <t>2021-06-01T16:47:39</t>
  </si>
  <si>
    <t>1773</t>
  </si>
  <si>
    <t>68B4C3A2-98E4-4632-A2B4-3673C8116A62</t>
  </si>
  <si>
    <t xml:space="preserve">ASESORÍA EN PROYECTO REGULATORIO IGUALA LASFLIGEN  (JUNIO) * </t>
  </si>
  <si>
    <t>68B4C3A2-98E4-4632-A2B4-3673C8116A62@1000000000XX0.xml</t>
  </si>
  <si>
    <t>2021-07-07T11:22:35</t>
  </si>
  <si>
    <t>4201</t>
  </si>
  <si>
    <t>F3F0657F-6EE6-427A-93CF-F9B70595D1AC</t>
  </si>
  <si>
    <t xml:space="preserve">PERMISO DE IMPORTACION DE INSUMOS * PRORROGA DE PERMISO DE IMPORTACION * PRORROGA DE PERMISO DE IMPORTACION * </t>
  </si>
  <si>
    <t>F3F0657F-6EE6-427A-93CF-F9B70595D1AC@1000000000XX0.xml</t>
  </si>
  <si>
    <t>2021-07-14T16:01:56</t>
  </si>
  <si>
    <t>4232</t>
  </si>
  <si>
    <t>80B7A5D6-FA02-4D47-84B1-4A4F907977CB</t>
  </si>
  <si>
    <t>80B7A5D6-FA02-4D47-84B1-4A4F907977CB@1000000000XX0.xml</t>
  </si>
  <si>
    <t>2021-08-05T15:03:57</t>
  </si>
  <si>
    <t>005160</t>
  </si>
  <si>
    <t>7a075ecd-392a-4c34-a9c3-d70d41251a4a</t>
  </si>
  <si>
    <t xml:space="preserve">COTEJO DE DOCUMENTO.- REGISTROS SANITARIOS BLAXADASINE Y METACTIV. * </t>
  </si>
  <si>
    <t>7A075ECD-392A-4C34-A9C3-D70D41251A4A@1000000000XX0.xml</t>
  </si>
  <si>
    <t>2021-08-03T11:41:10</t>
  </si>
  <si>
    <t>005158</t>
  </si>
  <si>
    <t>04764e02-c14a-4c66-bbdb-0d89ec3421f6</t>
  </si>
  <si>
    <t xml:space="preserve">COTEJO DE DOCUMENTOS.- CERTIFICADOS GMP POR ANVISA PARA RECONOCIMIENTO POR AGENCIAS. * </t>
  </si>
  <si>
    <t>04764E02-C14A-4C66-BBDB-0D89EC3421F6@1000000000XX0.xml</t>
  </si>
  <si>
    <t>2021-06-25T14:03:52</t>
  </si>
  <si>
    <t>288</t>
  </si>
  <si>
    <t>FE7F3AA3-7D13-4548-9B91-2F5C874DA60F</t>
  </si>
  <si>
    <t xml:space="preserve">Servicio Servicio de Traducción del proyecto “DMF Levocetirizine (GRANULES) - MISDAPRE SECOND BRAND” * </t>
  </si>
  <si>
    <t>FE7F3AA3-7D13-4548-9B91-2F5C874DA60F@1000000000XX0.xml</t>
  </si>
  <si>
    <t>2021-06-25T12:04:01</t>
  </si>
  <si>
    <t>286</t>
  </si>
  <si>
    <t>D10932F9-FD6D-448C-9E89-12BD1D55F0B5</t>
  </si>
  <si>
    <t xml:space="preserve">Servicio Servicio de Traducción del proyecto "API Control - Misdapre second brand” * </t>
  </si>
  <si>
    <t>D10932F9-FD6D-448C-9E89-12BD1D55F0B5@1000000000XX0.xml</t>
  </si>
  <si>
    <t>2021-06-25T14:06:32</t>
  </si>
  <si>
    <t>289</t>
  </si>
  <si>
    <t>881DBB90-A65E-40DB-9B31-52227CCBCAD5</t>
  </si>
  <si>
    <t xml:space="preserve">Servicio Servicio de Traducción del proyecto “ “DMF 
Montelukast (Melody) for Misdapre second brand” * </t>
  </si>
  <si>
    <t>881DBB90-A65E-40DB-9B31-52227CCBCAD5@1000000000XX0.xml</t>
  </si>
  <si>
    <t>2021-08-03T11:45:19</t>
  </si>
  <si>
    <t>005159</t>
  </si>
  <si>
    <t>85f5ece2-f724-4e64-bfaf-fc309c4bfdbf</t>
  </si>
  <si>
    <t xml:space="preserve">COTEJO DE DOCUMENTOS.- DOCUMENTACION LEGAL PARA REGISTRO DE ADOPULENO MAS CLINDAMICINA F.F. GEL. COTEJO NUMERO 11968. * </t>
  </si>
  <si>
    <t>85F5ECE2-F724-4E64-BFAF-FC309C4BFDBF@1000000000XX0.xml</t>
  </si>
  <si>
    <t>31/05/2021</t>
  </si>
  <si>
    <t>2021-05-31T15:24:35</t>
  </si>
  <si>
    <t>1766</t>
  </si>
  <si>
    <t>23F7C999-DFAF-4D5A-920D-B4592C478CA2</t>
  </si>
  <si>
    <t xml:space="preserve">70% RESTANTE   VISITA DE VERIFICACIÓN VIRTUAL PARA LA PLANTA BADDI I * </t>
  </si>
  <si>
    <t>23F7C999-DFAF-4D5A-920D-B4592C478CA2@1000000000XX0.xml</t>
  </si>
  <si>
    <t>2021-08-03T12:30:31</t>
  </si>
  <si>
    <t>4355</t>
  </si>
  <si>
    <t>23B19AD8-0B2A-44E8-8493-D929BBAB2938</t>
  </si>
  <si>
    <t>23B19AD8-0B2A-44E8-8493-D929BBAB2938@1000000000XX0.xml</t>
  </si>
  <si>
    <t>2021-07-30T13:32:24</t>
  </si>
  <si>
    <t>024155</t>
  </si>
  <si>
    <t>242D481C-0E1E-4EA6-94CA-C72EC5C38974</t>
  </si>
  <si>
    <t xml:space="preserve">PAPEL KRAFT * HULE BURBUJA * ALMACENAJE ADICIONAL EN CAMARA REFRIGERADA * </t>
  </si>
  <si>
    <t>242D481C-0E1E-4EA6-94CA-C72EC5C38974@1000000000XX0.xml</t>
  </si>
  <si>
    <t>31/07/2021</t>
  </si>
  <si>
    <t>2021-07-31T19:54:06</t>
  </si>
  <si>
    <t>024215</t>
  </si>
  <si>
    <t>FA194B26-25ED-4BE7-9690-710C36E93BEC</t>
  </si>
  <si>
    <t xml:space="preserve"> SERVICIO DE DISTRIBUCION
FOLIOS 514 A 521 * </t>
  </si>
  <si>
    <t>FA194B26-25ED-4BE7-9690-710C36E93BEC@1000000000XX0.xml</t>
  </si>
  <si>
    <t>2021-08-02T18:37:11</t>
  </si>
  <si>
    <t>024270</t>
  </si>
  <si>
    <t>977160B0-5562-4EF9-B80C-06858F91E62F</t>
  </si>
  <si>
    <t xml:space="preserve">SERVICIO DE ALMACENAJE CORRESPONDIENTE AL MES DE AGOSTO 2021. * SERVICIO DE TELECOMUNICACION * </t>
  </si>
  <si>
    <t>977160B0-5562-4EF9-B80C-06858F91E62F@1000000000XX0.xml</t>
  </si>
  <si>
    <t>2021-08-06T15:19:10</t>
  </si>
  <si>
    <t>024366</t>
  </si>
  <si>
    <t>B01EC63E-0288-4D04-BD50-CBF5CA951440</t>
  </si>
  <si>
    <t xml:space="preserve">SERVICIO DE DISTRIBUCION
FOLIOS 522 A 524 * </t>
  </si>
  <si>
    <t>B01EC63E-0288-4D04-BD50-CBF5CA951440@1000000000XX0.xml</t>
  </si>
  <si>
    <t>2021-07-05T14:18:23</t>
  </si>
  <si>
    <t>023695</t>
  </si>
  <si>
    <t>5D42E33C-91B0-4BC5-AB55-21B2F119E27F</t>
  </si>
  <si>
    <t xml:space="preserve">ELABORACIÓN DE REPORTE INVENTORY JUNIO 2021 * </t>
  </si>
  <si>
    <t>5D42E33C-91B0-4BC5-AB55-21B2F119E27F@1000000000XX0.xml</t>
  </si>
  <si>
    <t>2021-07-30T13:24:35</t>
  </si>
  <si>
    <t>024154</t>
  </si>
  <si>
    <t>81B7ECE8-3111-427F-94E9-44CBECA49275</t>
  </si>
  <si>
    <t xml:space="preserve">SERVICIO DE ALMACENAJE * </t>
  </si>
  <si>
    <t>81B7ECE8-3111-427F-94E9-44CBECA49275@1000000000XX0.xml</t>
  </si>
  <si>
    <t>2021-09-13T13:16:39</t>
  </si>
  <si>
    <t>1152</t>
  </si>
  <si>
    <t>2EA9E4A8-43FE-4797-A865-55F171B8E16B</t>
  </si>
  <si>
    <t>2EA9E4A8-43FE-4797-A865-55F171B8E16B@1000000000XX0.xml</t>
  </si>
  <si>
    <t>2021-09-02T12:40:13</t>
  </si>
  <si>
    <t>1148</t>
  </si>
  <si>
    <t>59A1EC04-9BC2-4CCD-8346-C55430012543</t>
  </si>
  <si>
    <t>59A1EC04-9BC2-4CCD-8346-C55430012543@1000000000XX0.xml</t>
  </si>
  <si>
    <t>2021-08-02T16:18:17</t>
  </si>
  <si>
    <t>13673</t>
  </si>
  <si>
    <t>F3525BBA-C2D2-4C5C-9224-0FA1FE34EBEB</t>
  </si>
  <si>
    <t xml:space="preserve">ARRENDAMIENTO EQUIPO PURIFICADOR DE AGUA AGOSTO 2021 * </t>
  </si>
  <si>
    <t>F3525BBA-C2D2-4C5C-9224-0FA1FE34EBEB@1000000000XX0.xml</t>
  </si>
  <si>
    <t>2021-08-05T21:58:03</t>
  </si>
  <si>
    <t>5698</t>
  </si>
  <si>
    <t>506DD2B2-D793-4626-9979-69534C5D7E75</t>
  </si>
  <si>
    <t>506DD2B2-D793-4626-9979-69534C5D7E75@1000000000XX0.xml</t>
  </si>
  <si>
    <t>2021-08-02T12:52:19</t>
  </si>
  <si>
    <t>10500003934</t>
  </si>
  <si>
    <t>219568dc-0e3e-4846-b163-0bcb7820f066</t>
  </si>
  <si>
    <t xml:space="preserve">ENVIOS NACIONALES Piezas:7 - Peso: 7 kg * </t>
  </si>
  <si>
    <t>219568DC-0E3E-4846-B163-0BCB7820F066@1000000000XX0.xml</t>
  </si>
  <si>
    <t>2021-07-21T15:10:28</t>
  </si>
  <si>
    <t>3163</t>
  </si>
  <si>
    <t>CD18E67C-2A4B-4C3E-BF38-8E8130253394</t>
  </si>
  <si>
    <t>03710</t>
  </si>
  <si>
    <t xml:space="preserve">"importancia del tratamiento tópico en la dermatitis atópica. Via Zoom el 15 de julio 2021 a las 20:00 hrs * </t>
  </si>
  <si>
    <t>CD18E67C-2A4B-4C3E-BF38-8E8130253394@1000000000XX0.xml</t>
  </si>
  <si>
    <t>2021-09-13T22:20:54</t>
  </si>
  <si>
    <t>105202</t>
  </si>
  <si>
    <t>5489EE93-CCF3-493C-B890-D9D6CF2E270D</t>
  </si>
  <si>
    <t>03240</t>
  </si>
  <si>
    <t xml:space="preserve">EQUIPO DE SEGURIDAD Y ADAPTACIONES * </t>
  </si>
  <si>
    <t>5489EE93-CCF3-493C-B890-D9D6CF2E270D@1000000000XX0.xml</t>
  </si>
  <si>
    <t>2021-07-22T09:09:35</t>
  </si>
  <si>
    <t>00022713</t>
  </si>
  <si>
    <t>E182A96C-C4A6-45A1-975B-7C27F11670C3</t>
  </si>
  <si>
    <t xml:space="preserve">IRINOTECAN HYDROCHLORIDE FRASCO C/200 MG. CAD. 31-AGO-24;PHR2717  SUPELCO;LOT. LRAC6872 * </t>
  </si>
  <si>
    <t>E182A96C-C4A6-45A1-975B-7C27F11670C3@1000000000XX0.xml</t>
  </si>
  <si>
    <t>2021-08-16T10:03:42</t>
  </si>
  <si>
    <t>197786</t>
  </si>
  <si>
    <t>7E533F38-C76F-4431-AD51-7886221D643E</t>
  </si>
  <si>
    <t xml:space="preserve">RENTA 2 EQUIPOS EN GENERAL. * PAGINAS IMPRESAS COLOR: 2950 INCLUYE(0) * </t>
  </si>
  <si>
    <t>7E533F38-C76F-4431-AD51-7886221D643E@1000000000XX0.xml</t>
  </si>
  <si>
    <t>2021-09-20T12:55:49</t>
  </si>
  <si>
    <t>4750724</t>
  </si>
  <si>
    <t>A87BE901-897C-4D6E-A9C5-CD0B651ADCBD</t>
  </si>
  <si>
    <t>A87BE901-897C-4D6E-A9C5-CD0B651ADCBD@1000000000XX0.xml</t>
  </si>
  <si>
    <t>2021-08-04T14:25:22</t>
  </si>
  <si>
    <t>157</t>
  </si>
  <si>
    <t>458df7ac-9b23-45d6-af51-2ec7af7d4312</t>
  </si>
  <si>
    <t>458DF7AC-9B23-45D6-AF51-2EC7AF7D4312@1000000000XX0.xml</t>
  </si>
  <si>
    <t>2021-07-19T16:37:51</t>
  </si>
  <si>
    <t>4257</t>
  </si>
  <si>
    <t>03C864B2-DEEA-44A6-BAD9-E4ABAC745412</t>
  </si>
  <si>
    <t xml:space="preserve">PERMISO DE IMPORTACION DE INSUMOS * </t>
  </si>
  <si>
    <t>03C864B2-DEEA-44A6-BAD9-E4ABAC745412@1000000000XX0.xml</t>
  </si>
  <si>
    <t>2021-07-16T14:00:23</t>
  </si>
  <si>
    <t>4244</t>
  </si>
  <si>
    <t>aa955305-d3e1-4fb2-88c5-13e31cb3978b</t>
  </si>
  <si>
    <t xml:space="preserve">PERMISO DE IMPORTACION DE INSUMOS * PERMISO DE IMPORTACION DE INSUMOS * </t>
  </si>
  <si>
    <t>AA955305-D3E1-4FB2-88C5-13E31CB3978B@1000000000XX0.xml</t>
  </si>
  <si>
    <t>2021-07-26T17:55:57</t>
  </si>
  <si>
    <t>1100</t>
  </si>
  <si>
    <t>6B1D0590-841B-4365-AAAD-EFEC1153AE63</t>
  </si>
  <si>
    <t xml:space="preserve">REVISIÓN AL 100%
ACONDICIONADO SECUNDARIO
ACNIPOP FACE WASH JABON LIQUIDO 250ML LOTE:11210732 * </t>
  </si>
  <si>
    <t>6B1D0590-841B-4365-AAAD-EFEC1153AE63@1000000000XX0.xml</t>
  </si>
  <si>
    <t>2021-06-11T10:29:37</t>
  </si>
  <si>
    <t>1831</t>
  </si>
  <si>
    <t>C495C498-B748-4192-AA48-313B1B5701F0</t>
  </si>
  <si>
    <t xml:space="preserve">30% ANTICIPO CONSULTORÍA REGULATORIA PRÓRROGA DE REGISTRO PEMETREXED * </t>
  </si>
  <si>
    <t>C495C498-B748-4192-AA48-313B1B5701F0@1000000000XX0.xml</t>
  </si>
  <si>
    <t>2021-07-27T10:00:22</t>
  </si>
  <si>
    <t>22417</t>
  </si>
  <si>
    <t>ED6DE317-8550-4CF0-BC0B-C037093ADD91</t>
  </si>
  <si>
    <t>09440</t>
  </si>
  <si>
    <t xml:space="preserve">Impresión promocional o publicitaria
IMPRESION CAJAS REACONDICIONAMIENTO ANIPOP
ORDEN DE COMPRA: 983
OP: N-0829-O
COT: 175696 * </t>
  </si>
  <si>
    <t>ED6DE317-8550-4CF0-BC0B-C037093ADD91@1000000000XX0.xml</t>
  </si>
  <si>
    <t>2021-08-13T18:09:00</t>
  </si>
  <si>
    <t>024488</t>
  </si>
  <si>
    <t>002CDDA8-D1D8-4E55-B092-458012AA245C</t>
  </si>
  <si>
    <t xml:space="preserve">SERVICIO DE DISTRIBUCION
FOLIO 525 A 529 * </t>
  </si>
  <si>
    <t>002CDDA8-D1D8-4E55-B092-458012AA245C@1000000000XX0.xml</t>
  </si>
  <si>
    <t>2021-08-01T16:40:00</t>
  </si>
  <si>
    <t>9586</t>
  </si>
  <si>
    <t>A74BE0EA-CACC-4FC6-8F29-B44074C5CD03</t>
  </si>
  <si>
    <t xml:space="preserve">SERVICIO MENSUAL DE CALCULO DE NOMINA CORRESPONDIENTE AL MES DE AGOSTO 2021. * </t>
  </si>
  <si>
    <t>A74BE0EA-CACC-4FC6-8F29-B44074C5CD03@1000000000XX0.xml</t>
  </si>
  <si>
    <t>2021-08-02T10:23:30</t>
  </si>
  <si>
    <t>9601</t>
  </si>
  <si>
    <t>63137162-D0F0-490E-ABA8-4FE2B2FDC418</t>
  </si>
  <si>
    <t xml:space="preserve">NOMINA ESPECIAL PAGO PTU * NOMINA ESPECIAL BONO. * REENVÍO DE RECIBOS. * </t>
  </si>
  <si>
    <t>63137162-D0F0-490E-ABA8-4FE2B2FDC418@1000000000XX0.xml</t>
  </si>
  <si>
    <t>2021-09-02T23:05:43</t>
  </si>
  <si>
    <t>028</t>
  </si>
  <si>
    <t>6FC6DDE9-07B9-40E9-A484-8123A98D2523</t>
  </si>
  <si>
    <t xml:space="preserve">CONSULTA LEGADO - CONTRATO CLIENTES PROVEEDORES CORRESPONDIENTE AL MES DE AGOSTO DE 2021 * </t>
  </si>
  <si>
    <t>6FC6DDE9-07B9-40E9-A484-8123A98D2523@1000000000XX0.xml</t>
  </si>
  <si>
    <t>2021-08-03T16:29:27</t>
  </si>
  <si>
    <t>19665</t>
  </si>
  <si>
    <t>515A89F5-74D9-C147-88C2-BA9891298FA3</t>
  </si>
  <si>
    <t xml:space="preserve">Servicio Logístico RRRP Julio 2021 * </t>
  </si>
  <si>
    <t>515A89F5-74D9-C147-88C2-BA9891298FA3@1000000000XX0.xml</t>
  </si>
  <si>
    <t>2021-08-05T11:23:26</t>
  </si>
  <si>
    <t>14879</t>
  </si>
  <si>
    <t>2F426AD8-A5ED-47F8-99CF-27940413FDE8</t>
  </si>
  <si>
    <t>2F426AD8-A5ED-47F8-99CF-27940413FDE8@1000000000XX0.xml</t>
  </si>
  <si>
    <t>03/06/2021</t>
  </si>
  <si>
    <t>2021-06-03T13:26:14</t>
  </si>
  <si>
    <t>005114</t>
  </si>
  <si>
    <t>8a69bd9a-1eed-4137-8556-1aa75907a931</t>
  </si>
  <si>
    <t xml:space="preserve">COTEJO DE DOCUMENTOS NUMERO 11926.- LOA PRODUCTOS UNOPS: ETORICOXIB. * </t>
  </si>
  <si>
    <t>8A69BD9A-1EED-4137-8556-1AA75907A931@1000000000XX0.xml</t>
  </si>
  <si>
    <t>2021-06-03T13:22:57</t>
  </si>
  <si>
    <t>005113</t>
  </si>
  <si>
    <t>60350d49-1caf-40c8-9f32-afede988a02e</t>
  </si>
  <si>
    <t xml:space="preserve">COTEJO DE DOCUMENTOS NUMERO 11926.-LICENCIA RELIANCE. * </t>
  </si>
  <si>
    <t>60350D49-1CAF-40C8-9F32-AFEDE988A02E@1000000000XX0.xml</t>
  </si>
  <si>
    <t>2021-08-18T13:01:15</t>
  </si>
  <si>
    <t>005167</t>
  </si>
  <si>
    <t>53f55d4f-48ae-4484-a7ed-b051aac3d550</t>
  </si>
  <si>
    <t xml:space="preserve">COTEJO DE DOCUMENTOS.- MCR ADMINISTRATIVO PARA ACTUALIZAR DOMICILIO DEL FABRICANTE DE MEDICAMENTO PACLITAXD E IRINOTECAN. * </t>
  </si>
  <si>
    <t>53F55D4F-48AE-4484-A7ED-B051AAC3D550@1000000000XX0.xml</t>
  </si>
  <si>
    <t>2021-08-18T12:55:05</t>
  </si>
  <si>
    <t>005166</t>
  </si>
  <si>
    <t>5937c3cd-161d-4d5c-94c2-e197ac036e46</t>
  </si>
  <si>
    <t xml:space="preserve">COTEJO DE DOCUMENTOS.- PROTOCOLIZACION DE CAMBIO DE DIRECCION DEL FABRICANTE DE PRODUCTO TERMINADO DE BORTEZOMIB. * </t>
  </si>
  <si>
    <t>5937C3CD-161D-4D5C-94C2-E197AC036E46@1000000000XX0.xml</t>
  </si>
  <si>
    <t>2021-08-10T11:03:33</t>
  </si>
  <si>
    <t>78</t>
  </si>
  <si>
    <t>4A6E3D38-DD4E-4469-9905-2F6CB20FDE03</t>
  </si>
  <si>
    <t>4A6E3D38-DD4E-4469-9905-2F6CB20FDE03@1000000000XX0.xml</t>
  </si>
  <si>
    <t>2021-08-10T11:50:34</t>
  </si>
  <si>
    <t>79</t>
  </si>
  <si>
    <t>C077059B-EC11-4601-B788-B1BF5B709D5E</t>
  </si>
  <si>
    <t>C077059B-EC11-4601-B788-B1BF5B709D5E@1000000000XX0.xml</t>
  </si>
  <si>
    <t>2021-08-10T11:02:30</t>
  </si>
  <si>
    <t>77</t>
  </si>
  <si>
    <t>7D5A5D32-62A1-4DDB-9D55-C829DADACB19</t>
  </si>
  <si>
    <t>7D5A5D32-62A1-4DDB-9D55-C829DADACB19@1000000000XX0.xml</t>
  </si>
  <si>
    <t>2021-08-06T18:55:29</t>
  </si>
  <si>
    <t>76</t>
  </si>
  <si>
    <t>FAD1C7A2-A4C4-B940-9CDC-0C47B3F7FB5B</t>
  </si>
  <si>
    <t>FAD1C7A2-A4C4-B940-9CDC-0C47B3F7FB5B@1000000000XX0.xml</t>
  </si>
  <si>
    <t>2021-08-10T15:24:58</t>
  </si>
  <si>
    <t>5960</t>
  </si>
  <si>
    <t>F526C8BF-5BE5-7A4C-B003-712BB006FC4E</t>
  </si>
  <si>
    <t>F526C8BF-5BE5-7A4C-B003-712BB006FC4E@1000000000XX0.xml</t>
  </si>
  <si>
    <t>2021-08-10T15:49:08</t>
  </si>
  <si>
    <t>5961</t>
  </si>
  <si>
    <t>E70ECE1D-B8C9-4585-BC88-3B4EB4193B31</t>
  </si>
  <si>
    <t>E70ECE1D-B8C9-4585-BC88-3B4EB4193B31@1000000000XX0.xml</t>
  </si>
  <si>
    <t>2021-08-11T13:27:46</t>
  </si>
  <si>
    <t>5973</t>
  </si>
  <si>
    <t>77F63F84-3328-46D5-BCFA-737DA3177D41</t>
  </si>
  <si>
    <t>77F63F84-3328-46D5-BCFA-737DA3177D41@1000000000XX0.xml</t>
  </si>
  <si>
    <t>2021-08-11T13:24:00</t>
  </si>
  <si>
    <t>5971</t>
  </si>
  <si>
    <t>407BDA40-E3FD-4267-A638-5360678061DE</t>
  </si>
  <si>
    <t>407BDA40-E3FD-4267-A638-5360678061DE@1000000000XX0.xml</t>
  </si>
  <si>
    <t>2021-08-10T15:52:24</t>
  </si>
  <si>
    <t>5962</t>
  </si>
  <si>
    <t>4CD642A0-6718-8A47-B37C-B405BCD6F939</t>
  </si>
  <si>
    <t>4CD642A0-6718-8A47-B37C-B405BCD6F939@1000000000XX0.xml</t>
  </si>
  <si>
    <t>2021-08-10T15:23:04</t>
  </si>
  <si>
    <t>5959</t>
  </si>
  <si>
    <t>CA594CB0-2C76-48E1-932B-323286063B0D</t>
  </si>
  <si>
    <t>CA594CB0-2C76-48E1-932B-323286063B0D@1000000000XX0.xml</t>
  </si>
  <si>
    <t>2021-08-10T15:56:45</t>
  </si>
  <si>
    <t>5963</t>
  </si>
  <si>
    <t>55FE61AC-1047-4A96-B7AB-8EE2EB0C5841</t>
  </si>
  <si>
    <t>55FE61AC-1047-4A96-B7AB-8EE2EB0C5841@1000000000XX0.xml</t>
  </si>
  <si>
    <t>2021-08-17T11:39:58</t>
  </si>
  <si>
    <t>5992</t>
  </si>
  <si>
    <t>fa5dcb39-dce2-4691-bde3-f9978a755821</t>
  </si>
  <si>
    <t>FA5DCB39-DCE2-4691-BDE3-F9978A755821@1000000000XX0.xml</t>
  </si>
  <si>
    <t>2021-08-11T13:26:40</t>
  </si>
  <si>
    <t>5972</t>
  </si>
  <si>
    <t>4E54A68E-049A-478B-AC16-E2D2B467D318</t>
  </si>
  <si>
    <t>4E54A68E-049A-478B-AC16-E2D2B467D318@1000000000XX0.xml</t>
  </si>
  <si>
    <t>2021-08-02T16:53:41</t>
  </si>
  <si>
    <t>5907</t>
  </si>
  <si>
    <t>FB2BD630-4DFE-41F4-8046-E7BB6113FFCB</t>
  </si>
  <si>
    <t>FB2BD630-4DFE-41F4-8046-E7BB6113FFCB@1000000000XX0.xml</t>
  </si>
  <si>
    <t>2021-08-17T11:36:50</t>
  </si>
  <si>
    <t>5990</t>
  </si>
  <si>
    <t>E592C05B-2876-47FD-9F7B-2F731F588AB3</t>
  </si>
  <si>
    <t>E592C05B-2876-47FD-9F7B-2F731F588AB3@1000000000XX0.xml</t>
  </si>
  <si>
    <t>2021-08-17T11:35:30</t>
  </si>
  <si>
    <t>5989</t>
  </si>
  <si>
    <t>a97c96c7-f939-4ab8-9393-a6cf79f62901</t>
  </si>
  <si>
    <t>A97C96C7-F939-4AB8-9393-A6CF79F62901@1000000000XX0.xml</t>
  </si>
  <si>
    <t>2021-08-17T11:34:06</t>
  </si>
  <si>
    <t>5988</t>
  </si>
  <si>
    <t>6AC0F04D-4BBE-4BB8-B71F-00269EEDC3F6</t>
  </si>
  <si>
    <t>6AC0F04D-4BBE-4BB8-B71F-00269EEDC3F6@1000000000XX0.xml</t>
  </si>
  <si>
    <t>2021-08-17T11:27:02</t>
  </si>
  <si>
    <t>5987</t>
  </si>
  <si>
    <t>B9CE7859-D868-477D-91AD-2517F1BC8FF6</t>
  </si>
  <si>
    <t>B9CE7859-D868-477D-91AD-2517F1BC8FF6@1000000000XX0.xml</t>
  </si>
  <si>
    <t>2021-08-17T11:38:36</t>
  </si>
  <si>
    <t>5991</t>
  </si>
  <si>
    <t>CAF4C9BB-CDC8-4E39-BD48-0A09DAE5B890</t>
  </si>
  <si>
    <t>CAF4C9BB-CDC8-4E39-BD48-0A09DAE5B890@1000000000XX0.xml</t>
  </si>
  <si>
    <t>2021-09-01T07:52:37</t>
  </si>
  <si>
    <t>2007848</t>
  </si>
  <si>
    <t>62E20CBC-912D-48B8-892A-671BFFEEC1BF</t>
  </si>
  <si>
    <t xml:space="preserve">0705264 J10ALP Cruze 2017 RETAIL HONORARIOS: 880.00 * 0705341 B98APX Equinox 2017 MEDICAL HONORARIOS: 880.00 * </t>
  </si>
  <si>
    <t>62E20CBC-912D-48B8-892A-671BFFEEC1BF@1000000000XX0.xml</t>
  </si>
  <si>
    <t>2021-09-13T17:48:26</t>
  </si>
  <si>
    <t>R</t>
  </si>
  <si>
    <t>4016989</t>
  </si>
  <si>
    <t>53DBD495-5A3A-4939-8B7E-49100B7D51E9</t>
  </si>
  <si>
    <t xml:space="preserve">Baja de placas - Por remarketing 0705264 J10ALP Cruze 2017 1812905-2021.08.31 RETAIL GESTIÓN: 465.00 * Baja de placas - Por remarketing 0705341 B98APX Equinox 2017 1812905-2021.08.31 MEDICAL GESTIÓN: 465.00 * </t>
  </si>
  <si>
    <t>53DBD495-5A3A-4939-8B7E-49100B7D51E9@1000000000XX0.xml</t>
  </si>
  <si>
    <t>2021-08-01T14:24:08</t>
  </si>
  <si>
    <t>3059094</t>
  </si>
  <si>
    <t>5DAB1FB6-4819-4118-A723-4FDA0EB2541F</t>
  </si>
  <si>
    <t xml:space="preserve">BATERIA 0705288 E50ARA Aveo 2017 1802118-2021.07.16 H3003 SERVICIOS: 2062.44 * ANTICONGELANTE 0705353 N60ARD Encore 2017 1802570-2021.07.09 HUMAN RESOURCES SERVICIOS: 400.00 * BATERIA 0705353 N60ARD Encore 2017 1802570-2021.07.09 HUMAN RESOURCES SERVICIOS: 3696.00 * DEPOSITO RECUP DE ANTICONGELANTE 0705353 N60ARD Encore 2017 1802570-2021.07.09 HUMAN RESOURCES SERVICIOS: 2117.00 * DISCO DE FRENO DELANTERO 0705353 N60ARD Encore 2017 1802570-2021.07.09 HUMAN RESOURCES SERVICIOS: 6699.00 * FILTRO DE POLEN AC 0705353 N60ARD Encore 2017 1802570-2021.07.09 HUMAN RESOURCES SERVICIOS: 590.00 * LIMPIEZA Y AJUSTE DE FRENOS 0705353 N60ARD Encore 2017 1802570-2021.07.09 HUMAN RESOURCES SERVICIOS: 1016.99 * PASTILLAS DE FRENO DELANTERAS 0705353 N60ARD Encore 2017 1802570-2021.07.09 HUMAN RESOURCES SERVICIOS: 4397.00 * LIMPIAPARABRISA CANILLA O RASQUETA 0705392 F90APZ Aveo 2017 1802611-2021.07.20 HO1005 SERVICIOS: 412.60 * SERVICIO DE MANTENIMIENTO 0705392 F90APZ Aveo 2017 1802611-2021.07.20 HO1005 * BATERIA 0705404 K21APT Aveo 2017 1801200-2021.07.13 HO1004 SERVICIOS: 2269.33 * sensor MAF 0705430 E31ARA Trax 2017 1796963-2021.06.30 R1003 SERVICIOS: 5400.00 * FILTRO DE POLEN AC 0705430 E31ARA Trax 2017 1796963-2021.06.30 R1003 SERVICIOS: 722.05 * Servicio mayor con bujias 0705430 E31ARA Trax 2017 1796963-2021.06.30 R1003 SERVICIOS: 2701.04 * </t>
  </si>
  <si>
    <t>5DAB1FB6-4819-4118-A723-4FDA0EB2541F@1000000000XX0.xml</t>
  </si>
  <si>
    <t>2021-07-30T14:17:02</t>
  </si>
  <si>
    <t>PTA</t>
  </si>
  <si>
    <t>871</t>
  </si>
  <si>
    <t>7A0308EE-6426-4374-AEBF-749DBCF065C5</t>
  </si>
  <si>
    <t xml:space="preserve">PENALIZACIÓN POR TERMINACIÓN ANTICIPADA OBJ: 705341 PLACA: B98APX * </t>
  </si>
  <si>
    <t>7A0308EE-6426-4374-AEBF-749DBCF065C5@1000000000XX0.xml</t>
  </si>
  <si>
    <t>2021-08-01T14:23:58</t>
  </si>
  <si>
    <t>3059093</t>
  </si>
  <si>
    <t>E7C2D2C4-5D10-4976-955F-FD7508947F64</t>
  </si>
  <si>
    <t xml:space="preserve">FILTRO DE POLEN AC 0695140 JPU5792 Aveo 2018 1801646-2021.07.14 H5006 SERVICIOS: 774.24 * Servicio mayor con bujias 0695140 JPU5792 Aveo 2018 1801646-2021.07.14 H5006 SERVICIOS: 2516.85 * MANTENIMIENTO CADA 10000 KM 0695641 RUE800A Aveo 2017 1801331-2021.04.23 H6003 SERVICIOS: 1111.34 * 1 LLANTA P185/55R15 FIRESTONE 0695677 ZCU026C Aveo 2017 1797632-2021.07.04 H2003 SERVICIOS: 2048.54 * MANTENIMIENTO CADA 10000 KM 0695817 ZCU027C Aveo 2017 1799838-2021.06.30 H2007 SERVICIOS: 777.70 * SERVICIO DE 36 MIL KM 0715750 G96AZH Encore 2019 1799631-2021.07.10 BI * VERIFICACION CERO 0715750 G96AZH Encore 2019 1802903-2021.07.21 BI SERVICIOS: 1314.65 * CENTROS DE RINESS) 0751373 Z95BBL Encore 2019 1800629-2021.07.14 REGULATORIOS SERVICIOS: 1771.84 * FILTRO DE POLEN AC 0751373 Z95BBL Encore 2019 1800629-2021.07.14 REGULATORIOS SERVICIOS: 1160.52 * SERVICIO DE 24 MIL KM 0751373 Z95BBL Encore 2019 1800638-2021.07.14 REGULATORIOS * VERIFICACION CERO 0751373 Z95BBL Encore 2019 1801320-2021.07.14 REGULATORIOS SERVICIOS: 1314.66 * SERVICIO DE 40 MIL KM 0761314 V66BCF 3008 2020 1802314-2021.07.20 RETAIL * VERIFICACION CERO 0761314 V66BCF 3008 2020 1802743-2021.07.22 RETAIL SERVICIOS: 1314.66 * FRENOS DELANTEROS 0769878 YFF194A Aveo 2020 1795129-2021.06.25 H3005 SERVICIOS: 3672.64 * SERVICIO DE 24 MIL KM 0769878 YFF194A Aveo 2020 1795129-2021.06.25 H3005 * MANTENIMIENTO CADA 10000 KM 0855703 V96BHD Versa 2020 1803235-2021.07.27 D4003 SERVICIOS: 1303.04 * MANTENIMIENTO CADA 10000 KM 0876693 SPE520A Versa 2021 1803238-2021.07.27 H6006 SERVICIOS: 1303.04 * </t>
  </si>
  <si>
    <t>E7C2D2C4-5D10-4976-955F-FD7508947F64@1000000000XX0.xml</t>
  </si>
  <si>
    <t>2021-08-01T14:23:05</t>
  </si>
  <si>
    <t>1094617</t>
  </si>
  <si>
    <t>300F5EAA-86CE-4A3F-AA60-84D8B7E422A0</t>
  </si>
  <si>
    <t xml:space="preserve">0695140 JPU5792 Aveo 2018 H5006 (37/48) ARRENDAMIENTO: 2888.56 SERVICIOS: 908.47 GESTIÓN: 110.00 * 0695152 VLJ679A Aveo 2018 H4008 (37/48) ARRENDAMIENTO: 2888.56 SERVICIOS: 1172.77 GESTIÓN: 110.00 * 0695641 RUE800A Aveo 2017 H6003 (37/48) ARRENDAMIENTO: 2858.18 SERVICIOS: 1273.04 GESTIÓN: 110.00 * 0695677 ZCU026C Aveo 2017 H2003 (37/48) ARRENDAMIENTO: 2858.18 SERVICIOS: 1269.82 GESTIÓN: 110.00 * 0695689 JPU2158 Aveo 2017 R5002 (37/48) ARRENDAMIENTO: 2858.18 SERVICIOS: 931.20 GESTIÓN: 110.00 * 0695692 JPU2156 Aveo 2017 D5002 (37/48) ARRENDAMIENTO: 2858.18 SERVICIOS: 931.20 GESTIÓN: 110.00 * 0695766 ANG895A Aveo 2017 H1007 (37/48) ARRENDAMIENTO: 2858.18 SERVICIOS: 1307.25 GESTIÓN: 110.00 * 0695778 H95AXV Aveo 2017 H3007 (37/48) ARRENDAMIENTO: 2858.18 SERVICIOS: 1220.07 GESTIÓN: 110.00 * 0695780 ANG909A Aveo 2017 H1006 (37/48) ARRENDAMIENTO: 2858.18 SERVICIOS: 1307.25 GESTIÓN: 110.00 * 0695793 H20AXV Aveo 2017 R2002 (38/48) ARRENDAMIENTO: 2858.18 SERVICIOS: 1220.07 GESTIÓN: 110.00 * 0695805 H91AXV Aveo 2017 R4002 (38/48) ARRENDAMIENTO: 2858.18 SERVICIOS: 1220.07 GESTIÓN: 110.00 * 0695817 ZCU027C Aveo 2017 H2007 (37/48) ARRENDAMIENTO: 2858.18 SERVICIOS: 1269.82 GESTIÓN: 110.00 * 0695829 H39AXV Aveo 2017 H3006 (37/48) ARRENDAMIENTO: 2858.18 SERVICIOS: 1220.07 GESTIÓN: 110.00 * 0695831 ZCU028C Aveo 2017 R2006 (37/48) ARRENDAMIENTO: 2858.18 SERVICIOS: 1269.82 GESTIÓN: 110.00 * 0695843 N73AXR Aveo 2018 RETAIL (37/48) ARRENDAMIENTO: 2888.56 SERVICIOS: 1123.10 GESTIÓN: 110.00 * 0695855 YCK729A Aveo 2017 H3004 (37/48) ARRENDAMIENTO: 2858.18 SERVICIOS: 1275.30 GESTIÓN: 110.00 * 0695867 WUK398A Aveo 2017 H2001 (37/48) ARRENDAMIENTO: 2858.18 SERVICIOS: 1288.27 GESTIÓN: 110.00 * 0695879 UPD836A Aveo 2017 H4004 (37/48) ARRENDAMIENTO: 2858.18 SERVICIOS: 1264.21 GESTIÓN: 110.00 * 0695881 VLJ687A Aveo 2017 H4007 (37/48) ARRENDAMIENTO: 2858.18 SERVICIOS: 1269.73 GESTIÓN: 110.00 * 0695894 JPU2157 Aveo 2017 R5004 (37/48) ARRENDAMIENTO: 2858.18 SERVICIOS: 931.20 GESTIÓN: 110.00 * 0695906 VVW691A Aveo 2017 H4006 (37/48) ARRENDAMIENTO: 2858.18 SERVICIOS: 1267.52 GESTIÓN: 110.00 * 0695918 JPU2159 Aveo 2017 R5003 (37/48) ARRENDAMIENTO: 2858.18 SERVICIOS: 931.20 GESTIÓN: 110.00 * 0695920 RUE795A Aveo 2017 H6006 (37/48) ARRENDAMIENTO: 2858.18 SERVICIOS: 1273.04 GESTIÓN: 110.00 * 0695932 RUE799A Aveo 2017 H6004 (37/48) ARRENDAMIENTO: 2858.18 SERVICIOS: 1273.04 GESTIÓN: 110.00 * 0695944 NCW6440 Aveo 2017 R4003 (37/48) ARRENDAMIENTO: 2858.18 SERVICIOS: 1231.11 GESTIÓN: 110.00 * 0695968 NCW6439 Aveo 2017 D3002 (37/48) ARRENDAMIENTO: 2858.18 SERVICIOS: 1231.11 GESTIÓN: 110.00 * 0695982 NCW6412 Aveo 2017 R2008 (37/48) ARRENDAMIENTO: 2858.18 SERVICIOS: 1231.11 GESTIÓN: 110.00 * 0695995 NCW6442 Aveo 2017 R2005 (37/48) ARRENDAMIENTO: 2858.18 SERVICIOS: 1231.11 GESTIÓN: 110.00 * 0696007 ENG4152 Aveo 2017 R6001 (37/48) ARRENDAMIENTO: 2858.18 SERVICIOS: 945.53 GESTIÓN: 110.00 * 0696019 RDA498A Aveo 2017 H1008 (37/48) ARRENDAMIENTO: 2858.18 SERVICIOS: 900.92 GESTIÓN: 110.00 * 0696021 ENG4040 Aveo 2017 R6003 (37/48) ARRENDAMIENTO: 2858.18 SERVICIOS: 945.53 GESTIÓN: 110.00 * 0696033 FPB4318 Aveo 2017 D6003 (37/48) ARRENDAMIENTO: 2858.18 SERVICIOS: 1266.42 GESTIÓN: 110.00 * 0696045 FPB4324 Aveo 2017 H6004 (37/48) ARRENDAMIENTO: 2858.18 SERVICIOS: 1266.42 GESTIÓN: 110.00 * 0696057 H78AXV Aveo 2017 D2001 (38/48) ARRENDAMIENTO: 2858.18 SERVICIOS: 1220.07 GESTIÓN: 110.00 * 0696069 H05AXV Aveo 2017 H2004 (38/48) ARRENDAMIENTO: 2858.18 SERVICIOS: 1220.07 GESTIÓN: 110.00 * 0696071 H62AXV Aveo 2017 HO1003 (38/48) ARRENDAMIENTO: 2858.18 SERVICIOS: 1220.07 GESTIÓN: 110.00 * 0696083 H86AXV Aveo 2017 H1003 (38/48) ARRENDAMIENTO: 2858.18 SERVICIOS: 1220.07 GESTIÓN: 110.00 * 0704268 RVT715A Cruze 2018 DR6000 (36/48) ARRENDAMIENTO: 5609.54 SERVICIOS: 1684.84 GESTIÓN: 110.00 * 0704523 M63AYH Aveo 2017 D4002 (36/48) ARRENDAMIENTO: 2858.18 SERVICIOS: 1220.07 GESTIÓN: 110.00 * 0704535 M96AYR Cruze 2018 DR2000 (36/48) ARRENDAMIENTO: 5609.54 SERVICIOS: 1631.88 GESTIÓN: 110.00 * 0704624 M19AYH Aveo 2017 R1003 (36/48) ARRENDAMIENTO: 2858.18 SERVICIOS: 1220.07 GESTIÓN: 110.00 * 0704636 M77AYR Aveo 2018 H4005 (36/48) ARRENDAMIENTO: 2888.56 SERVICIOS: 1123.10 GESTIÓN: 110.00 * 0704737 J63AYR Aveo 2018 D3001 (36/48) ARRENDAMIENTO: 2888.56 SERVICIOS: 1123.10 GESTIÓN: 110.00 * 0707267 S97AYR Aveo 2018 MARKETING (36/48) ARRENDAMIENTO: 2888.56 SERVICIOS: 1123.10 GESTIÓN: 110.00 * 0707332 M91AYS Tiguan 2018 DEMAND PLANNING (35/48) ARRENDAMIENTO: 9516.92 SERVICIOS: 2297.84 GESTIÓN: 110.00 * 0707546 Z44AYS Camry 2018 R1005 (35/48) ARRENDAMIENTO: 8025.36 SERVICIOS: 2191.62 GESTIÓN: 110.00 * 0708453 Y58AYS Trax 2019  HO1000 (35/48) ARRENDAMIENTO: 6314.68 SERVICIOS: 1681.50 GESTIÓN: 110.00 * 0708465 JPX4730 Trax 2019 DR5000 (35/48) ARRENDAMIENTO: 6314.68 SERVICIOS: 919.46 GESTIÓN: 110.00 * 0708477 Y94AYS Trax 2019 DR4000 (35/48) ARRENDAMIENTO: 6314.68 SERVICIOS: 1681.50 GESTIÓN: 110.00 * 0715750 G96AZH Encore 2019 BI (34/48) ARRENDAMIENTO: 7782.94 SERVICIOS: 1980.82 GESTIÓN: 110.00 * 0716365 C37AZB Cruze 2018 DR3000 (34/48) ARRENDAMIENTO: 5413.38 SERVICIOS: 1603.65 GESTIÓN: 110.00 * 0717901 T63AZL Ilx 2018 INSTITUTIONAL MANAGER (34/48) ARRENDAMIENTO: 9565.79 SERVICIOS: 2365.03 GESTIÓN: 110.00 * 0742530 P98BAR Aveo 2018 R3002 (31/48) ARRENDAMIENTO: 3327.57 SERVICIOS: 1165.73 GESTIÓN: 110.00 * 0742542 P14BAR Aveo 2018 H1001 (31/48) ARRENDAMIENTO: 3327.57 SERVICIOS: 1165.73 GESTIÓN: 110.00 * 0746233 SAA246A Aveo 2019 RETAIL (30/48) ARRENDAMIENTO: 3901.12 SERVICIOS: 1382.74 GESTIÓN: 110.00 * 0749724 SAM680A Aveo 2019 H6001 (30/48) ARRENDAMIENTO: 3503.49 SERVICIOS: 1309.55 GESTIÓN: 110.00 * 0751373 Z95BBL Encore 2019 REGULATORIOS (29/48) ARRENDAMIENTO: 8512.82 SERVICIOS: 2048.30 GESTIÓN: 110.00 * 0753326 SBP548A Aveo 2019 H6002 (29/48) ARRENDAMIENTO: 3492.89 SERVICIOS: 1311.01 GESTIÓN: 110.00 * 0758000 U98BBD Trax 2019 DR1000 (28/48) ARRENDAMIENTO: 5948.13 SERVICIOS: 1603.73 GESTIÓN: 110.00 * 0761314 V66BCF 3008 2020 RETAIL (28/48) ARRENDAMIENTO: 10789.31 SERVICIOS: 2753.50 GESTIÓN: 110.00 * 0769878 YFF194A Aveo 2020 H3005 (26/48) ARRENDAMIENTO: 3722.49 SERVICIOS: 1351.18 GESTIÓN: 110.00 * 0792514 JRN5823 Aveo 2020 KAE (23/48) ARRENDAMIENTO: 3571.86 SERVICIOS: 891.09 GESTIÓN: 110.00 * 0811259 H16BFV Aveo 2020 H5007 (21/48) ARRENDAMIENTO: 3873.62 SERVICIOS: 1358.15 GESTIÓN: 110.00 * 0855689 U92BHD Versa 2020 D4001 (9/48) ARRENDAMIENTO: 4392.70 SERVICIOS: 1319.36 GESTIÓN: 110.00 * 0855691 V67BHD Versa 2020 R3001 (9/48) ARRENDAMIENTO: 4392.70 SERVICIOS: 1319.36 GESTIÓN: 110.00 * 0855703 V96BHD Versa 2020 D4003 (9/48) ARRENDAMIENTO: 4392.70 SERVICIOS: 1319.36 GESTIÓN: 110.00 * 0855715 JSA9960 Versa 2020 BI (9/48) ARRENDAMIENTO: 4392.70 SERVICIOS: 785.45 GESTIÓN: 110.00 * 0876681 Y26-BHG Versa 2021 H2011 (7/48) ARRENDAMIENTO: 4528.28 SERVICIOS: 1327.62 GESTIÓN: 110.00 * 0876693 SPE520A Versa 2021 H6006 (7/48) ARRENDAMIENTO: 4528.28 SERVICIOS: 1379.81 GESTIÓN: 110.00 * 0876705 F53BGU Versa 2021 H4009 (7/48) ARRENDAMIENTO: 4528.28 SERVICIOS: 1327.62 GESTIÓN: 110.00 * 0876718 GZH816E Versa 2021 H1010 (6/48) ARRENDAMIENTO: 4528.28 SERVICIOS: 1368.93 GESTIÓN: 110.00 * 0902895 K75BHN Versa 2021 H3010 (5/48) ARRENDAMIENTO: 4687.09 SERVICIOS: 1412.78 GESTIÓN: 110.00 * 0902934 JSL4898 Versa 2021 H5012 (5/48) ARRENDAMIENTO: 4687.09 SERVICIOS: 836.92 GESTIÓN: 110.00 * 0902960 UXR763B Versa 2021 H5008 (5/48) ARRENDAMIENTO: 4687.09 SERVICIOS: 917.70 GESTIÓN: 110.00 * 0902984 J53BHN Versa 2021 H2010 (5/48) ARRENDAMIENTO: 4687.09 SERVICIOS: 1412.78 GESTIÓN: 110.00 * 0911183 L69BHN Sentra 2021 KAM (5/48) ARRENDAMIENTO: 6579.03 SERVICIOS: 1849.15 GESTIÓN: 110.00 * 0911195 M38BHN Sentra 2021 KAM (5/48) ARRENDAMIENTO: 6579.03 SERVICIOS: 1849.15 GESTIÓN: 110.00 * </t>
  </si>
  <si>
    <t>300F5EAA-86CE-4A3F-AA60-84D8B7E422A0@1000000000XX0.xml</t>
  </si>
  <si>
    <t>2021-08-01T14:23:17</t>
  </si>
  <si>
    <t>1094618</t>
  </si>
  <si>
    <t>0C67B050-AC0B-4293-BAA6-E92653DBED40</t>
  </si>
  <si>
    <t xml:space="preserve">0705092 N51ARC Aveo 2017 H5001 (37/35) ARRENDAMIENTO: 2856.54 SERVICIOS: 691.42 GESTIÓN: 110.00 * 0705276 N68ARC Aveo 2017 H2002 (37/35) ARRENDAMIENTO: 2856.54 SERVICIOS: 691.42 GESTIÓN: 110.00 * 0705288 E50ARA Aveo 2017 H3003 (37/35) ARRENDAMIENTO: 2856.54 SERVICIOS: 691.42 GESTIÓN: 110.00 * 0705291 N48ARC Aveo 2017 DEMAND PLANNING (37/35) ARRENDAMIENTO: 2856.54 SERVICIOS: 691.42 GESTIÓN: 110.00 * 0705303 V74ANX X3 2017 DEMAND PLANNING (37/36) ARRENDAMIENTO: 9841.74 SERVICIOS: 1281.04 GESTIÓN: 110.00 * 0705315 V04APA Equinox 2017 DEMAND PLANNING (37/36) ARRENDAMIENTO: 6588.60 SERVICIOS: 775.58 GESTIÓN: 110.00 * 0705327 E83ARA Aveo 2017 H5002 (37/37) ARRENDAMIENTO: 2746.06 SERVICIOS: 691.36 GESTIÓN: 110.00 * 0705339 N47ARC Aveo 2017 H5004 (37/37) ARRENDAMIENTO: 2746.06 SERVICIOS: 691.36 GESTIÓN: 110.00 * 0705353 N60ARD Encore 2017 HUMAN RESOURCES (37/39) ARRENDAMIENTO: 5852.46 SERVICIOS: 762.48 GESTIÓN: 110.00 * 0705365 F91APZ Aveo 2017 HO1001 (37/39) ARRENDAMIENTO: 2648.20 SERVICIOS: 691.36 GESTIÓN: 110.00 * 0705377 E75APZ Aveo 2017 HO1003 (37/39) ARRENDAMIENTO: 2648.20 SERVICIOS: 691.36 GESTIÓN: 110.00 * 0705389 E04APZ Aveo 2017 R2003 (37/39) ARRENDAMIENTO: 2648.20 SERVICIOS: 691.36 GESTIÓN: 110.00 * 0705392 F90APZ Aveo 2017 HO1005 (37/39) ARRENDAMIENTO: 2648.20 SERVICIOS: 691.36 GESTIÓN: 110.00 * 0705404 K21APT Aveo 2017 HO1004 (37/39) ARRENDAMIENTO: 2648.20 SERVICIOS: 691.36 GESTIÓN: 110.00 * 0705416 R22APU Encore 2017 NATIONAL SALES MANAGER (37/39) ARRENDAMIENTO: 5852.46 SERVICIOS: 762.48 GESTIÓN: 110.00 * 0705428 R30APU Encore 2017 REGULATORIOS (37/39) ARRENDAMIENTO: 5852.46 SERVICIOS: 762.48 GESTIÓN: 110.00 * 0705430 E31ARA Trax 2017 R1003 (37/39) ARRENDAMIENTO: 4170.17 SERVICIOS: 710.03 GESTIÓN: 110.00 * 0705442 R80ARC Aveo 2017 H1002 (37/40) ARRENDAMIENTO: 2602.93 SERVICIOS: 691.36 GESTIÓN: 110.00 * </t>
  </si>
  <si>
    <t>0C67B050-AC0B-4293-BAA6-E92653DBED40@1000000000XX0.xml</t>
  </si>
  <si>
    <t>2021-09-01T07:52:30</t>
  </si>
  <si>
    <t>2007847</t>
  </si>
  <si>
    <t>AFAB0D3B-2971-44C0-B12F-8BC1753E9DFA</t>
  </si>
  <si>
    <t xml:space="preserve">0695152 VLJ679A Aveo 2018 H4008 HONORARIOS: 100.00 * 0704609 M50AYR Aveo 2018  R1009 HONORARIOS: 2200.00 * </t>
  </si>
  <si>
    <t>AFAB0D3B-2971-44C0-B12F-8BC1753E9DFA@1000000000XX0.xml</t>
  </si>
  <si>
    <t>2021-09-29T14:22:37</t>
  </si>
  <si>
    <t>4760079</t>
  </si>
  <si>
    <t>6C22C8D7-4716-4475-BDC4-3B602BCF2495</t>
  </si>
  <si>
    <t>6C22C8D7-4716-4475-BDC4-3B602BCF2495@1000000000XX0.xml</t>
  </si>
  <si>
    <t>2021-08-12T11:28:16</t>
  </si>
  <si>
    <t>19</t>
  </si>
  <si>
    <t>307</t>
  </si>
  <si>
    <t>4BED8D23-FB8A-11EB-8C54-00155D012007</t>
  </si>
  <si>
    <t xml:space="preserve">Servicio de conceptualización producción grabación edición y transmisión de la Convención de Ventas 2021 en concordancia con la orden de compra 1012 * </t>
  </si>
  <si>
    <t>4BED8D23-FB8A-11EB-8C54-00155D012007@1000000000XX0.xml</t>
  </si>
  <si>
    <t>2021-09-06T17:19:55</t>
  </si>
  <si>
    <t>IF</t>
  </si>
  <si>
    <t>371969</t>
  </si>
  <si>
    <t>DFC1CAB8-E55D-41FC-8A07-88A10BF9340F</t>
  </si>
  <si>
    <t xml:space="preserve">CUOTA MENSUAL DEL 31/07/2021 AL 30/08/2021 * FANASA XON30S HOJA PUBLICADA 02/08/2021 * FANASA XONCB7 HOJA PUBLICADA 03/08/2021 * FANASA XOO6Z4 HOJA PUBLICADA 05/08/2021 * FANASA XOPZTM HOJA PUBLICADA 11/08/2021 * FANASA XOQMT6 HOJA PUBLICADA 12/08/2021 * FANASA XORSLB HOJA PUBLICADA 17/08/2021 * FANASA XOTBFM HOJA PUBLICADA 20/08/2021 * FANASA XOU4TC HOJA PUBLICADA 23/08/2021 * FANASA XOUZJE HOJA PUBLICADA 25/08/2021 * FANASA XOVGD3 HOJA PUBLICADA 26/08/2021 * FANASA XOVQZR HOJA PUBLICADA 27/08/2021 * CASA MARZAM XOQ1VP HOJA PUBLICADA 11/08/2021 * CASA MARZAM XOSY38 HOJA PUBLICADA 19/08/2021 * CASA MARZAM XOTFDF HOJA PUBLICADA 20/08/2021 * CASA MARZAM XOVW6E HOJA PUBLICADA 27/08/2021 * NADRO S.A DE C.V XON1ZJ HOJA PUBLICADA 02/08/2021 * NADRO S.A DE C.V XONG1R HOJA PUBLICADA 03/08/2021 * NADRO S.A DE C.V XONG2O HOJA PUBLICADA 03/08/2021 * NADRO S.A DE C.V XONU7U HOJA PUBLICADA 04/08/2021 * NADRO S.A DE C.V XONU88 HOJA PUBLICADA 04/08/2021 * NADRO S.A DE C.V XONU8C HOJA PUBLICADA 04/08/2021 * NADRO S.A DE C.V XONU8D HOJA PUBLICADA 04/08/2021 * NADRO S.A DE C.V XOPA1N HOJA PUBLICADA 09/08/2021 * NADRO S.A DE C.V XOPA1W HOJA PUBLICADA 09/08/2021 * NADRO S.A DE C.V XOQ439 HOJA PUBLICADA 11/08/2021 * NADRO S.A DE C.V XOQ43C HOJA PUBLICADA 11/08/2021 * NADRO S.A DE C.V XOQ43E HOJA PUBLICADA 11/08/2021 * NADRO S.A DE C.V XOQ43J HOJA PUBLICADA 11/08/2021 * NADRO S.A DE C.V XOROKA HOJA PUBLICADA 16/08/2021 * NADRO S.A DE C.V XOROKT HOJA PUBLICADA 16/08/2021 * NADRO S.A DE C.V XOROKU HOJA PUBLICADA 16/08/2021 * NADRO S.A DE C.V XOSLZR HOJA PUBLICADA 18/08/2021 * NADRO S.A DE C.V XOSLZS HOJA PUBLICADA 18/08/2021 * NADRO S.A DE C.V XOSLZT HOJA PUBLICADA 18/08/2021 * NADRO S.A DE C.V XOT049 HOJA PUBLICADA 19/08/2021 * NADRO S.A DE C.V XOTDRZ HOJA PUBLICADA 20/08/2021 * NADRO S.A DE C.V XOTDS0 HOJA PUBLICADA 20/08/2021 * NADRO S.A DE C.V XOU5P4 HOJA PUBLICADA 23/08/2021 * NADRO S.A DE C.V XOU5P6 HOJA PUBLICADA 23/08/2021 * NADRO S.A DE C.V XOULMC HOJA PUBLICADA 24/08/2021 * NADRO S.A DE C.V XOULMK HOJA PUBLICADA 24/08/2021 * NADRO S.A DE C.V XOV0PJ HOJA PUBLICADA 25/08/2021 * NADRO S.A DE C.V XOV0PK HOJA PUBLICADA 25/08/2021 * NADRO S.A DE C.V XOV0PN HOJA PUBLICADA 25/08/2021 * NADRO S.A DE C.V XOV0PO HOJA PUBLICADA 25/08/2021 * NADRO S.A DE C.V XOV0PQ HOJA PUBLICADA 25/08/2021 * NADRO S.A DE C.V XOVRHW HOJA PUBLICADA 27/08/2021 * </t>
  </si>
  <si>
    <t>DFC1CAB8-E55D-41FC-8A07-88A10BF9340F@1000000000XX0.xml</t>
  </si>
  <si>
    <t>2021-08-04T17:19:38</t>
  </si>
  <si>
    <t>369689</t>
  </si>
  <si>
    <t>E46DCB2C-75F4-4462-B0AC-3B724E6148E6</t>
  </si>
  <si>
    <t xml:space="preserve">CUOTA MENSUAL DEL 30/06/2021 AL 30/07/2021 * FANASA XOBPDU HOJA PUBLICADA 30/06/2021 * FANASA XOEMA2 HOJA PUBLICADA 08/07/2021 * FANASA XOES31 HOJA PUBLICADA 08/07/2021 * FANASA XOGTUV HOJA PUBLICADA 14/07/2021 * FANASA XOHB1J HOJA PUBLICADA 15/07/2021 * FANASA XOIRGA HOJA PUBLICADA 20/07/2021 * FANASA XOJLPQ HOJA PUBLICADA 22/07/2021 * FANASA XOLZCM HOJA PUBLICADA 29/07/2021 * CASA MARZAM XOECEP HOJA PUBLICADA 07/07/2021 * CASA MARZAM XOGVFH HOJA PUBLICADA 14/07/2021 * CASA MARZAM XOLIKW HOJA PUBLICADA 28/07/2021 * CASA MARZAM XOMG4U HOJA PUBLICADA 30/07/2021 * NADRO S.A DE C.V XOC0YQ HOJA PUBLICADA 30/06/2021 * NADRO S.A DE C.V XOC0YZ HOJA PUBLICADA 30/06/2021 * NADRO S.A DE C.V XOC0Z2 HOJA PUBLICADA 30/06/2021 * NADRO S.A DE C.V XOC0Z4 HOJA PUBLICADA 30/06/2021 * NADRO S.A DE C.V XODV57 HOJA PUBLICADA 06/07/2021 * NADRO S.A DE C.V XODY00 HOJA PUBLICADA 06/07/2021 * NADRO S.A DE C.V XOEF4G HOJA PUBLICADA 07/07/2021 * NADRO S.A DE C.V XOEGLB HOJA PUBLICADA 07/07/2021 * NADRO S.A DE C.V XOEGLC HOJA PUBLICADA 07/07/2021 * NADRO S.A DE C.V XOEGMW HOJA PUBLICADA 07/07/2021 * NADRO S.A DE C.V XOGUIM HOJA PUBLICADA 14/07/2021 * NADRO S.A DE C.V XOGUIP HOJA PUBLICADA 14/07/2021 * NADRO S.A DE C.V XOGWNN HOJA PUBLICADA 14/07/2021 * NADRO S.A DE C.V XOGWNW HOJA PUBLICADA 14/07/2021 * NADRO S.A DE C.V XOGWNX HOJA PUBLICADA 14/07/2021 * NADRO S.A DE C.V XOGWNY HOJA PUBLICADA 14/07/2021 * NADRO S.A DE C.V XOGWO0 HOJA PUBLICADA 14/07/2021 * NADRO S.A DE C.V XOJ06X HOJA PUBLICADA 21/07/2021 * NADRO S.A DE C.V XOJ06Y HOJA PUBLICADA 21/07/2021 * NADRO S.A DE C.V XOJ8PM HOJA PUBLICADA 21/07/2021 * NADRO S.A DE C.V XOJ8Q2 HOJA PUBLICADA 21/07/2021 * NADRO S.A DE C.V XOJ8Q5 HOJA PUBLICADA 21/07/2021 * NADRO S.A DE C.V XOJ8QA HOJA PUBLICADA 21/07/2021 * NADRO S.A DE C.V XOKPR8 HOJA PUBLICADA 26/07/2021 * NADRO S.A DE C.V XOKPRB HOJA PUBLICADA 26/07/2021 * NADRO S.A DE C.V XOLK7G HOJA PUBLICADA 28/07/2021 * NADRO S.A DE C.V XOLK7I HOJA PUBLICADA 28/07/2021 * </t>
  </si>
  <si>
    <t>E46DCB2C-75F4-4462-B0AC-3B724E6148E6@1000000000XX0.xml</t>
  </si>
  <si>
    <t>2021-08-09T21:23:00</t>
  </si>
  <si>
    <t>15306</t>
  </si>
  <si>
    <t>5FAC4ADD-83F6-428C-AFD4-8B596F7FE8B4</t>
  </si>
  <si>
    <t xml:space="preserve">OCE Sales Subscription Users AGOSTO 2021 * </t>
  </si>
  <si>
    <t>5FAC4ADD-83F6-428C-AFD4-8B596F7FE8B4@1000000000XX0.xml</t>
  </si>
  <si>
    <t>2021-08-09T10:15:47</t>
  </si>
  <si>
    <t>AS-8327</t>
  </si>
  <si>
    <t>9ABEF017-3762-4917-9BB6-BB80BB003C2C</t>
  </si>
  <si>
    <t xml:space="preserve">ELIMINADOR DE CORRIENTE LENOVO : ELIMINADOR DE CORRIENTE LENOVO * </t>
  </si>
  <si>
    <t>9ABEF017-3762-4917-9BB6-BB80BB003C2C@1000000000XX0.xml</t>
  </si>
  <si>
    <t>2021-08-16T17:08:58</t>
  </si>
  <si>
    <t>AS-8339</t>
  </si>
  <si>
    <t>9AC6934F-1C11-481B-9080-E1CEBC637312</t>
  </si>
  <si>
    <t xml:space="preserve">BATERIA  P/PANEL D/ALARMA 18AH 12VCD : BATERIAS PARA UPS (NO BRAKE) * </t>
  </si>
  <si>
    <t>9AC6934F-1C11-481B-9080-E1CEBC637312@1000000000XX0.xml</t>
  </si>
  <si>
    <t>2021-07-23T16:58:11</t>
  </si>
  <si>
    <t>323</t>
  </si>
  <si>
    <t>E79B9708-9E9B-4B93-A8CA-20010C98A938</t>
  </si>
  <si>
    <t xml:space="preserve">Servicio Servicio de Traducción del proyecto  "Información de fabricación: Producto terminado (Segunda marca - Misdapre)" * </t>
  </si>
  <si>
    <t>E79B9708-9E9B-4B93-A8CA-20010C98A938@1000000000XX0.xml</t>
  </si>
  <si>
    <t>2021-08-02T15:12:30</t>
  </si>
  <si>
    <t>4347</t>
  </si>
  <si>
    <t>60AE6B1C-073B-4D5F-8AAD-7F6F5FF4E981</t>
  </si>
  <si>
    <t>60AE6B1C-073B-4D5F-8AAD-7F6F5FF4E981@1000000000XX0.xml</t>
  </si>
  <si>
    <t>2021-06-11T10:30:35</t>
  </si>
  <si>
    <t>1832</t>
  </si>
  <si>
    <t>25541C34-9569-4C24-9844-8E9FB0C1E7DF</t>
  </si>
  <si>
    <t xml:space="preserve">30% ANTICIPO CONSULTORÍA REGULATORIA MODIFICACIÓN A LAS CONDICIONES DE REGISTRO PEMETREXED * </t>
  </si>
  <si>
    <t>25541C34-9569-4C24-9844-8E9FB0C1E7DF@1000000000XX0.xml</t>
  </si>
  <si>
    <t>2021-08-10T07:39:41</t>
  </si>
  <si>
    <t>1109</t>
  </si>
  <si>
    <t>511E352B-F80B-4A1E-AC61-50E9E3F7F653</t>
  </si>
  <si>
    <t xml:space="preserve">REVISIÓN AL 100%
ACONDICIONADO SECUNDARIO
206632 ACNIPOP 90G LOTE:1106 * </t>
  </si>
  <si>
    <t>511E352B-F80B-4A1E-AC61-50E9E3F7F653@1000000000XX0.xml</t>
  </si>
  <si>
    <t>2021-08-17T18:10:07</t>
  </si>
  <si>
    <t>22498</t>
  </si>
  <si>
    <t>FB713C8D-4E45-46A6-B173-D014C70E87B5</t>
  </si>
  <si>
    <t xml:space="preserve">Impresión promocional o publicitaria
Impresion Cajas reacondicionamiento facewash
ORDEN DE COMPRA: 1004
O.P: N-0921-O
COT: 176409 * </t>
  </si>
  <si>
    <t>FB713C8D-4E45-46A6-B173-D014C70E87B5@1000000000XX0.xml</t>
  </si>
  <si>
    <t>2021-08-23T10:58:44</t>
  </si>
  <si>
    <t>024628</t>
  </si>
  <si>
    <t>A98B47C0-0A82-4959-8229-742E8C16A995</t>
  </si>
  <si>
    <t xml:space="preserve">SERVICIO DE DISTRIBUCION
FOLIOS: 530 A 535 * </t>
  </si>
  <si>
    <t>A98B47C0-0A82-4959-8229-742E8C16A995@1000000000XX0.xml</t>
  </si>
  <si>
    <t>2021-06-16T11:42:11</t>
  </si>
  <si>
    <t>1837</t>
  </si>
  <si>
    <t>931AF8CE-6DD6-415B-B9E5-914B2DD8EC6D</t>
  </si>
  <si>
    <t xml:space="preserve">30% ANTICIPO VISITA DE VERIFICACIÓN VIRTUAL PARA LA PLANTA BADDI III * </t>
  </si>
  <si>
    <t>931AF8CE-6DD6-415B-B9E5-914B2DD8EC6D@1000000000XX0.xml</t>
  </si>
  <si>
    <t>2021-09-08T12:56:48</t>
  </si>
  <si>
    <t>821002334025</t>
  </si>
  <si>
    <t>1002334025</t>
  </si>
  <si>
    <t>d200e44d-e410-426f-bec4-6d09c525cae5</t>
  </si>
  <si>
    <t xml:space="preserve">DETECCION DE SARS COV-2 RNA (COVID-19) P * PRUEBA COVID19 EN UNIDADES MOVILES * DETECCION DE SARS COV-2 RNA (COVID-19) P * SERVICIO DE DOMICILIOS (FORANEA) * DETECCION DE SARS COV-2 RNA (COVID-19) P * PRUEBA COVID19 EN UNIDADES MOVILES * DETECCION DE SARS COV-2 RNA (COVID-19) P * PRUEBA COVID19 EN UNIDADES MOVILES * DETECCION DE SARS COV-2 RNA (COVID-19) P * DETECCION DE SARS COV-2 RNA (COVID-19) P * PRUEBA COVID19 EN UNIDADES MOVILES * DETECCION DE SARS COV-2 RNA (COVID-19) P * PRUEBA COVID19 EN UNIDADES MOVILES * DETECCION DE SARS COV-2 RNA (COVID-19) P * SERVICIO DE DOMICILIOS (FORANEA) * DETECCION DE SARS COV-2 RNA (COVID-19) P * PRUEBA DE ANTIGENO DE SARS-COV-2 (COVID- * PRUEBA COVID19 EN UNIDADES MOVILES * DETECCION DE SARS COV-2 RNA (COVID-19) P * DETECCION DE SARS COV-2 RNA (COVID-19) P * PRUEBA COVID19 EN UNIDADES MOVILES * PRUEBA DE ANTIGENO DE SARS-COV-2 (COVID-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PRUEBA COVID19 EN UNIDADES MOVILES * DETECCION DE SARS COV-2 RNA (COVID-19) P * DETECCION DE SARS COV-2 RNA (COVID-19) P * PRUEBA COVID19 EN UNIDADES MOVILES * DETECCION DE SARS COV-2 RNA (COVID-19) P * PRUEBA COVID19 EN UNIDADES MOVILES * PRUEBA DE ANTIGENO DE SARS-COV-2 (COVID- * SERVICIO DE DOMICILIOS (FORANEA) * DETECCION DE SARS COV-2 RNA (COVID-19) P * PRUEBA COVID19 EN UNIDADES MOVILES * PRUEBA DE ANTIGENO DE SARS-COV-2 (COVID- * PRUEBA COVID19 EN UNIDADES MOVILES * PRUEBA DE ANTIGENO DE SARS-COV-2 (COVID- * DETECCION DE SARS COV-2 RNA (COVID-19) P * PRUEBA COVID19 EN UNIDADES MOVILES * DETECCION DE SARS COV-2 RNA (COVID-19) P * SERVICIO DE DOMICILIOS (FORANEA) * </t>
  </si>
  <si>
    <t>D200E44D-E410-426F-BEC4-6D09C525CAE5@1000000000XX0.xml</t>
  </si>
  <si>
    <t>2021-09-29T16:35:15</t>
  </si>
  <si>
    <t>714</t>
  </si>
  <si>
    <t>13F17C40-80CF-43C8-8C35-8477275ED5FF</t>
  </si>
  <si>
    <t xml:space="preserve">AREA CONTABLE GESTIONES FISCALES PARA DEVOLUCION DEL IMPUESTO AL VALOR AGREGADO POR EL MES DE JUNIO 2021 * </t>
  </si>
  <si>
    <t>13F17C40-80CF-43C8-8C35-8477275ED5FF@1000000000XX0.xml</t>
  </si>
  <si>
    <t>2021-08-04T12:19:24</t>
  </si>
  <si>
    <t>23</t>
  </si>
  <si>
    <t>4F561B98-064E-4569-9AA5-7FB5198F02E4</t>
  </si>
  <si>
    <t xml:space="preserve">Evaluación Médica del proyecto Ambroxol+Guaifenesin+Levosalbutamol solución oral * </t>
  </si>
  <si>
    <t>4F561B98-064E-4569-9AA5-7FB5198F02E4@1000000000XX0.xml</t>
  </si>
  <si>
    <t>2021-07-15T13:43:17</t>
  </si>
  <si>
    <t>0060443022</t>
  </si>
  <si>
    <t>7A09E0AC-461E-4A61-A9A8-B315AAF12EAF</t>
  </si>
  <si>
    <t>7A09E0AC-461E-4A61-A9A8-B315AAF12EAF@1000000000XX0.xml</t>
  </si>
  <si>
    <t>2021-07-26T13:20:10</t>
  </si>
  <si>
    <t>AI</t>
  </si>
  <si>
    <t>43315</t>
  </si>
  <si>
    <t>d1a04b58-1288-4f9f-ab88-40d4d120137b</t>
  </si>
  <si>
    <t>03550</t>
  </si>
  <si>
    <t xml:space="preserve">URETIV 10% CREMA 150 ML * </t>
  </si>
  <si>
    <t>D1A04B58-1288-4F9F-AB88-40D4D120137B@1000000000XX0.xml</t>
  </si>
  <si>
    <t>2021-08-18T13:01:04</t>
  </si>
  <si>
    <t>14943</t>
  </si>
  <si>
    <t>4DC927FA-51D8-44EB-AE91-8157F8C0D67C</t>
  </si>
  <si>
    <t xml:space="preserve">Descripción * Ph * Sustancias Relacionadas * Cromatografía líqfase reversa: Valoracio * Limite de compuesto relacionado D * </t>
  </si>
  <si>
    <t>4DC927FA-51D8-44EB-AE91-8157F8C0D67C@1000000000XX0.xml</t>
  </si>
  <si>
    <t>2021-08-18T12:56:10</t>
  </si>
  <si>
    <t>14942</t>
  </si>
  <si>
    <t>B174F843-5A62-40F1-ADCC-692E2025794D</t>
  </si>
  <si>
    <t xml:space="preserve">pH * Productos de degradación * Valoración * Aspecto y color de la solución * </t>
  </si>
  <si>
    <t>B174F843-5A62-40F1-ADCC-692E2025794D@1000000000XX0.xml</t>
  </si>
  <si>
    <t>2021-08-16T16:28:18</t>
  </si>
  <si>
    <t>14924</t>
  </si>
  <si>
    <t>2ACD052E-662D-451C-B0AE-6B61D19DFA4F</t>
  </si>
  <si>
    <t>2ACD052E-662D-451C-B0AE-6B61D19DFA4F@1000000000XX0.xml</t>
  </si>
  <si>
    <t>2021-08-02T17:25:35</t>
  </si>
  <si>
    <t>1962</t>
  </si>
  <si>
    <t>D78CE3A9-AFD8-4C5B-80E4-821D3AC68A77</t>
  </si>
  <si>
    <t xml:space="preserve">ASESORÍA EN PROYECTO REGULATORIO IGUALA LASFLIGEN  (AGOSTO) * </t>
  </si>
  <si>
    <t>D78CE3A9-AFD8-4C5B-80E4-821D3AC68A77@1000000000XX0.xml</t>
  </si>
  <si>
    <t>2021-08-02T17:57:57</t>
  </si>
  <si>
    <t>1972</t>
  </si>
  <si>
    <t>9B9F114A-46AF-448F-B47E-5784C46954B6</t>
  </si>
  <si>
    <t xml:space="preserve">70% RESTANTE CONSULTORÍA REGULATORIA PRÓRROGA DE REGISTRO  BLAXADASINE * </t>
  </si>
  <si>
    <t>9B9F114A-46AF-448F-B47E-5784C46954B6@1000000000XX0.xml</t>
  </si>
  <si>
    <t>Tr   15</t>
  </si>
  <si>
    <t>Tr   17</t>
  </si>
  <si>
    <t>Tr   39</t>
  </si>
  <si>
    <t>Tr   40</t>
  </si>
  <si>
    <t>Tr   59</t>
  </si>
  <si>
    <t>Tr   60</t>
  </si>
  <si>
    <t>Tr   71</t>
  </si>
  <si>
    <t>Tr   72</t>
  </si>
  <si>
    <t>Tr   73</t>
  </si>
  <si>
    <t>Tr   74</t>
  </si>
  <si>
    <t>Tr   75</t>
  </si>
  <si>
    <t>Tr   76</t>
  </si>
  <si>
    <t>Tr   77</t>
  </si>
  <si>
    <t>Tr   80</t>
  </si>
  <si>
    <t>Tr   82</t>
  </si>
  <si>
    <t>Tr   98</t>
  </si>
  <si>
    <t>Tr  102</t>
  </si>
  <si>
    <t>Tr  107</t>
  </si>
  <si>
    <t>Tr  117</t>
  </si>
  <si>
    <t>Tr  125</t>
  </si>
  <si>
    <t>Tr  149</t>
  </si>
  <si>
    <t>Tr  151</t>
  </si>
  <si>
    <t>Tr  152</t>
  </si>
  <si>
    <t>Tr  153</t>
  </si>
  <si>
    <t>Tr  154</t>
  </si>
  <si>
    <t>Tr  155</t>
  </si>
  <si>
    <t xml:space="preserve">   22</t>
  </si>
  <si>
    <t>13/05/2021</t>
  </si>
  <si>
    <t>14/05/2021</t>
  </si>
  <si>
    <t>23/06/2021</t>
  </si>
  <si>
    <t xml:space="preserve">   53</t>
  </si>
  <si>
    <t>15/04/2021</t>
  </si>
  <si>
    <t>3B63C6AA-487A-4692-A703-84020C256724</t>
  </si>
  <si>
    <t>2021-09-02T12:00:00</t>
  </si>
  <si>
    <t>169065.42</t>
  </si>
  <si>
    <t>04C22733-44A2-4B5C-9B30-879EFCF80373 | 2FA680C3-CAD4-4619-B145-654514D2EDBB | E9988D29-8892-4441-9D60-37B76FC70871 | 06E61F3D-39E0-408E-AC23-163EC70A743C</t>
  </si>
  <si>
    <t>00771847</t>
  </si>
  <si>
    <t>3B63C6AA-487A-4692-A703-84020C256724@1000000000XX0.xml</t>
  </si>
  <si>
    <t>61b6ecca-9c33-4a39-badf-a311719b1016</t>
  </si>
  <si>
    <t>2021-09-08T12:00:00</t>
  </si>
  <si>
    <t>5504.6</t>
  </si>
  <si>
    <t>00037751</t>
  </si>
  <si>
    <t>61B6ECCA-9C33-4A39-BADF-A311719B1016@1000000000XX0.xml</t>
  </si>
  <si>
    <t>AF65F31B-F004-448B-905A-4A075AFF778B</t>
  </si>
  <si>
    <t>104870</t>
  </si>
  <si>
    <t>6849B67E-E205-4CD5-92BF-F4611B8EA41B | E03BC409-535A-4E3A-95EC-E1A875D6F693 | E8A2B76B-96D9-4974-9E74-3DE69643D3C3 | 21004B6F-3E39-494A-893C-D18AB3DB108F | E9281C80-8C9E-47CF-951D-29E2B8971F27</t>
  </si>
  <si>
    <t>02549739</t>
  </si>
  <si>
    <t>AF65F31B-F004-448B-905A-4A075AFF778B@1000000000XX0.xml</t>
  </si>
  <si>
    <t>EC6A6779-93FC-4F17-9995-388B0B820A2A</t>
  </si>
  <si>
    <t>2021-09-09T12:00:00</t>
  </si>
  <si>
    <t>96270.5</t>
  </si>
  <si>
    <t>66606C84-775C-46CA-887B-1B5150CA0E24 | CF86BB6C-63A3-4606-9934-717A6DC00FDE | F9E6E6EE-1F7E-4ABB-BBB5-FE34EA69F43D | 56A3F83A-87D2-4F63-B5EA-89A4A4396F7F | FCC975FB-9CA0-4E08-80FB-EC579C6AB449 | B326FCE4-BCFC-45CB-AA3A-57BE0132180E</t>
  </si>
  <si>
    <t>02459990</t>
  </si>
  <si>
    <t>EC6A6779-93FC-4F17-9995-388B0B820A2A@1000000000XX0.xml</t>
  </si>
  <si>
    <t>E3D79CDB-F0FF-4A68-8B07-2FB4D33E335D</t>
  </si>
  <si>
    <t>2021-09-06T12:00:00</t>
  </si>
  <si>
    <t>226577.93</t>
  </si>
  <si>
    <t>DF039882-05EF-428D-A9CD-3439F59DF6FE | 584c480c-db4a-4321-b71b-ac524c1fd4a6 | 8ECD5D63-1748-4045-9F0A-D3F164549938</t>
  </si>
  <si>
    <t>00633172</t>
  </si>
  <si>
    <t>E3D79CDB-F0FF-4A68-8B07-2FB4D33E335D@1000000000XX0.xml</t>
  </si>
  <si>
    <t>C9554612-BDC1-4083-BF29-EA029CA64FD7</t>
  </si>
  <si>
    <t>179265.16</t>
  </si>
  <si>
    <t>1E081376-B22E-4526-827C-41D0C53D9459 | C3764DB3-22ED-4AFE-B948-18A9A10AEC42</t>
  </si>
  <si>
    <t>00066942</t>
  </si>
  <si>
    <t>C9554612-BDC1-4083-BF29-EA029CA64FD7@1000000000XX0.xml</t>
  </si>
  <si>
    <t>9ED47B85-F0CF-4F6E-ABFC-FC862F2FED3C</t>
  </si>
  <si>
    <t>2021-09-21T12:00:00</t>
  </si>
  <si>
    <t>559133.58</t>
  </si>
  <si>
    <t>9ADEE3A0-11ED-44EF-A7FA-10F68AD97191 | 97BFBD8C-EFCA-3644-BAD6-143A24295F59 | 9E51DD5D-5DF8-4DC2-9827-456A923D4CC3 | 55E03ED9-C0CD-43C8-95B3-8707A28D7600</t>
  </si>
  <si>
    <t>00681492</t>
  </si>
  <si>
    <t>9ED47B85-F0CF-4F6E-ABFC-FC862F2FED3C@1000000000XX0.xml</t>
  </si>
  <si>
    <t>0E2286F2-510E-4294-8A24-901A9A7B0AB6</t>
  </si>
  <si>
    <t>116100</t>
  </si>
  <si>
    <t>00211613</t>
  </si>
  <si>
    <t>0E2286F2-510E-4294-8A24-901A9A7B0AB6@1000000000XX0.xml</t>
  </si>
  <si>
    <t>F9938B8D-DF93-4533-A1A8-5F369EF8146F</t>
  </si>
  <si>
    <t>2021-09-17T12:00:00</t>
  </si>
  <si>
    <t>113610.66</t>
  </si>
  <si>
    <t>00917896</t>
  </si>
  <si>
    <t>F9938B8D-DF93-4533-A1A8-5F369EF8146F@1000000000XX0.xml</t>
  </si>
  <si>
    <t>B9AE94EA-F5B5-44B1-B669-36BACDBE8E9A</t>
  </si>
  <si>
    <t>2021-09-10T12:00:00</t>
  </si>
  <si>
    <t>153166</t>
  </si>
  <si>
    <t>10950D48-25C4-477D-BA53-E8928D8A73A9 | a0f0d072-d06d-41cf-b840-68c3fc6d51c2 | 315E28E0-398D-4590-840E-044A0A423A2D</t>
  </si>
  <si>
    <t>00728165</t>
  </si>
  <si>
    <t>B9AE94EA-F5B5-44B1-B669-36BACDBE8E9A@1000000000XX0.xml</t>
  </si>
  <si>
    <t>91C920E9-146F-4A47-BF5E-7677AFF76572</t>
  </si>
  <si>
    <t>77933.4</t>
  </si>
  <si>
    <t>8D6E959C-FCC1-45C1-84AD-B0372B66D011 | BE78386E-77AA-45B5-8FD8-83C7CBAED108</t>
  </si>
  <si>
    <t>00471253</t>
  </si>
  <si>
    <t>91C920E9-146F-4A47-BF5E-7677AFF76572@1000000000XX0.xml</t>
  </si>
  <si>
    <t>E8F3E922-A3CA-4FD8-B7CF-0976FA29B240</t>
  </si>
  <si>
    <t>4907.5</t>
  </si>
  <si>
    <t>00257731</t>
  </si>
  <si>
    <t>E8F3E922-A3CA-4FD8-B7CF-0976FA29B240@1000000000XX0.xml</t>
  </si>
  <si>
    <t>EEEC6AF5-2983-4970-A9C7-B7F1804F9A50</t>
  </si>
  <si>
    <t>112500.39</t>
  </si>
  <si>
    <t>00887163</t>
  </si>
  <si>
    <t>EEEC6AF5-2983-4970-A9C7-B7F1804F9A50@1000000000XX0.xml</t>
  </si>
  <si>
    <t>CFF147E3-8010-4EC7-BF88-43E67BBEC3B3</t>
  </si>
  <si>
    <t>18000</t>
  </si>
  <si>
    <t>00454683</t>
  </si>
  <si>
    <t>CFF147E3-8010-4EC7-BF88-43E67BBEC3B3@1000000000XX0.xml</t>
  </si>
  <si>
    <t>31FBA771-F69D-47FA-AA40-5B69BC0FE692</t>
  </si>
  <si>
    <t>2021-09-13T12:00:00</t>
  </si>
  <si>
    <t>24000</t>
  </si>
  <si>
    <t>00439227</t>
  </si>
  <si>
    <t>31FBA771-F69D-47FA-AA40-5B69BC0FE692@1000000000XX0.xml</t>
  </si>
  <si>
    <t>07CB9768-2550-4D97-BE0F-AF42F8544A78</t>
  </si>
  <si>
    <t>26500</t>
  </si>
  <si>
    <t>00939878</t>
  </si>
  <si>
    <t>07CB9768-2550-4D97-BE0F-AF42F8544A78@1000000000XX0.xml</t>
  </si>
  <si>
    <t>287830BD-D713-4E87-BC25-ED54670F3686</t>
  </si>
  <si>
    <t>37000</t>
  </si>
  <si>
    <t>EF599386-362E-9E4B-803E-C8C9CB956064 | 10be6ab6-1a23-482f-b837-8a06b81b9d1a</t>
  </si>
  <si>
    <t>00085425</t>
  </si>
  <si>
    <t>287830BD-D713-4E87-BC25-ED54670F3686@1000000000XX0.xml</t>
  </si>
  <si>
    <t>015ADB50-3B62-40EE-8E68-7D2E00A8A782</t>
  </si>
  <si>
    <t>2021-09-01T12:00:00</t>
  </si>
  <si>
    <t>11272.46</t>
  </si>
  <si>
    <t>00662654</t>
  </si>
  <si>
    <t>015ADB50-3B62-40EE-8E68-7D2E00A8A782@1000000000XX0.xml</t>
  </si>
  <si>
    <t>DF582113-35C3-4DE6-8A38-C3103F1A694B</t>
  </si>
  <si>
    <t>3179.8</t>
  </si>
  <si>
    <t>00667285</t>
  </si>
  <si>
    <t>DF582113-35C3-4DE6-8A38-C3103F1A694B@1000000000XX0.xml</t>
  </si>
  <si>
    <t>C38BC15E-F95C-4F82-AAA9-7F0B378A41DD</t>
  </si>
  <si>
    <t>2021-09-03T12:00:00</t>
  </si>
  <si>
    <t>2348.42</t>
  </si>
  <si>
    <t>00714199</t>
  </si>
  <si>
    <t>C38BC15E-F95C-4F82-AAA9-7F0B378A41DD@1000000000XX0.xml</t>
  </si>
  <si>
    <t>8e2be924-59d7-4f48-87b9-6a6ae25702fe</t>
  </si>
  <si>
    <t>2021-09-07T12:00:00</t>
  </si>
  <si>
    <t>178759.9</t>
  </si>
  <si>
    <t>00836299</t>
  </si>
  <si>
    <t>8E2BE924-59D7-4F48-87B9-6A6AE25702FE@1000000000XX0.xml</t>
  </si>
  <si>
    <t>74DA183D-6634-4003-B09F-3EEB5BB0E65D</t>
  </si>
  <si>
    <t>4902.1</t>
  </si>
  <si>
    <t>00779698</t>
  </si>
  <si>
    <t>74DA183D-6634-4003-B09F-3EEB5BB0E65D@1000000000XX0.xml</t>
  </si>
  <si>
    <t>B09449E9-9EEF-4D95-A390-FFA58CC4F379</t>
  </si>
  <si>
    <t>6018.66</t>
  </si>
  <si>
    <t>00830491</t>
  </si>
  <si>
    <t>B09449E9-9EEF-4D95-A390-FFA58CC4F379@1000000000XX0.xml</t>
  </si>
  <si>
    <t>2F9996B8-7F76-440B-A678-376F40745432</t>
  </si>
  <si>
    <t>20935.61</t>
  </si>
  <si>
    <t>21A5B882-A04A-4944-882B-3F2AF8996E89 | 6C12F7E2-8C26-471D-AE4B-21F88ABCB99A</t>
  </si>
  <si>
    <t>00305452</t>
  </si>
  <si>
    <t>2F9996B8-7F76-440B-A678-376F40745432@1000000000XX0.xml</t>
  </si>
  <si>
    <t>8F8FBA00-863E-4DC2-85AF-1D6EB977198B</t>
  </si>
  <si>
    <t>1667.6</t>
  </si>
  <si>
    <t>00356885</t>
  </si>
  <si>
    <t>8F8FBA00-863E-4DC2-85AF-1D6EB977198B@1000000000XX0.xml</t>
  </si>
  <si>
    <t>F66FD223-D9E2-4F21-BFB9-6CCB9E44D71F</t>
  </si>
  <si>
    <t>9135.83</t>
  </si>
  <si>
    <t>00356902</t>
  </si>
  <si>
    <t>F66FD223-D9E2-4F21-BFB9-6CCB9E44D71F@1000000000XX0.xml</t>
  </si>
  <si>
    <t>502DB2EA-FCE0-4AA2-BAC4-35B5CACCA016</t>
  </si>
  <si>
    <t>840.22</t>
  </si>
  <si>
    <t>00138860</t>
  </si>
  <si>
    <t>502DB2EA-FCE0-4AA2-BAC4-35B5CACCA016@1000000000XX0.xml</t>
  </si>
  <si>
    <t>9BF6697D-A0BE-4A69-86BA-043406BD3541</t>
  </si>
  <si>
    <t>2154.64</t>
  </si>
  <si>
    <t>7574A000-1334-4517-A24F-16D011CFBA9D | 1BEFAD9C-5D21-4373-A7C0-F29869B4E755</t>
  </si>
  <si>
    <t>00160882</t>
  </si>
  <si>
    <t>9BF6697D-A0BE-4A69-86BA-043406BD3541@1000000000XX0.xml</t>
  </si>
  <si>
    <t>766E7541-B70E-49E5-9EF6-96E8D2FDD8FF</t>
  </si>
  <si>
    <t>2021-09-14T12:00:00</t>
  </si>
  <si>
    <t>3763.93</t>
  </si>
  <si>
    <t>346B533F-A6F6-4E05-B0FF-256E9FD7AD83 | 9CB0BDB5-A16E-5544-BA57-8FEABB513E17</t>
  </si>
  <si>
    <t>00652844</t>
  </si>
  <si>
    <t>766E7541-B70E-49E5-9EF6-96E8D2FDD8FF@1000000000XX0.xml</t>
  </si>
  <si>
    <t>DBD5CEC2-9682-487A-B267-E6EEC00A2896</t>
  </si>
  <si>
    <t>1486.23</t>
  </si>
  <si>
    <t>00358096</t>
  </si>
  <si>
    <t>DBD5CEC2-9682-487A-B267-E6EEC00A2896@1000000000XX0.xml</t>
  </si>
  <si>
    <t>F3CB96DB-E099-4CC6-AB1E-E00247584FC8</t>
  </si>
  <si>
    <t>2021-09-15T12:00:00</t>
  </si>
  <si>
    <t>7760.96</t>
  </si>
  <si>
    <t>2800A259-6060-40A8-A760-D9F27E93610A | 4DB0AD98-2CBA-4E74-B34F-CF6EAEA26A87 | F3713F51-7949-46B1-8A2F-81837D54E78E</t>
  </si>
  <si>
    <t>00517961</t>
  </si>
  <si>
    <t>F3CB96DB-E099-4CC6-AB1E-E00247584FC8@1000000000XX0.xml</t>
  </si>
  <si>
    <t>6B9FE3DF-B6BD-4A22-9B95-540F282C7232</t>
  </si>
  <si>
    <t>8341.15</t>
  </si>
  <si>
    <t>00809925-3b38-46b1-a987-29ca0e5d7fc8 | 8E39135E-3C27-4DB7-B742-861C73321854</t>
  </si>
  <si>
    <t>00378370</t>
  </si>
  <si>
    <t>6B9FE3DF-B6BD-4A22-9B95-540F282C7232@1000000000XX0.xml</t>
  </si>
  <si>
    <t>747EF7BE-8F18-4CE2-B09A-8ED0CB383276</t>
  </si>
  <si>
    <t>11970.69</t>
  </si>
  <si>
    <t>00380292</t>
  </si>
  <si>
    <t>747EF7BE-8F18-4CE2-B09A-8ED0CB383276@1000000000XX0.xml</t>
  </si>
  <si>
    <t>1333171F-8D1E-4466-97BB-B07A96F1CB6B</t>
  </si>
  <si>
    <t>1995.64</t>
  </si>
  <si>
    <t>a1b32e13-be39-4af3-a3ef-a143dd47353d | 2C240452-4C2A-492D-90D1-8691AD21F96D</t>
  </si>
  <si>
    <t>00300018</t>
  </si>
  <si>
    <t>1333171F-8D1E-4466-97BB-B07A96F1CB6B@1000000000XX0.xml</t>
  </si>
  <si>
    <t>FFCED026-504B-134D-99D3-36C599AFBC28</t>
  </si>
  <si>
    <t>43352.9</t>
  </si>
  <si>
    <t>00084517</t>
  </si>
  <si>
    <t>FFCED026-504B-134D-99D3-36C599AFBC28@1000000000XX0.xml</t>
  </si>
  <si>
    <t>C3AAA755-581C-4911-BABA-FF0FA47BCFE0</t>
  </si>
  <si>
    <t>2021-09-22T12:00:00</t>
  </si>
  <si>
    <t>19763.8</t>
  </si>
  <si>
    <t>AAD598FD-6042-41FE-A3DA-BD08DDB1755F | 9A8A47DA-81FC-4BD2-AC3E-D06AFAC6649F</t>
  </si>
  <si>
    <t>00014042</t>
  </si>
  <si>
    <t>C3AAA755-581C-4911-BABA-FF0FA47BCFE0@1000000000XX0.xml</t>
  </si>
  <si>
    <t>64EBCFE3-3093-41A4-93A9-FF28684EC098</t>
  </si>
  <si>
    <t>2021-09-24T12:00:00</t>
  </si>
  <si>
    <t>184167.4</t>
  </si>
  <si>
    <t>70543089-3F15-4CC5-8180-D168C8ABB5DD | EE4B1E03-D5F7-E34C-8E52-FC35D0B7ABAB</t>
  </si>
  <si>
    <t>00414848</t>
  </si>
  <si>
    <t>64EBCFE3-3093-41A4-93A9-FF28684EC098@1000000000XX0.xml</t>
  </si>
  <si>
    <t>300bdf0e-fb0f-45c1-84ba-12d2da783f22</t>
  </si>
  <si>
    <t>2021-09-29T12:00:00</t>
  </si>
  <si>
    <t>8094.87</t>
  </si>
  <si>
    <t>300BDF0E-FB0F-45C1-84BA-12D2DA783F22@1000000000XX0.xml</t>
  </si>
  <si>
    <t>7A818C74-2C9F-44EE-9910-4C0B6C8E5824</t>
  </si>
  <si>
    <t>55371.67</t>
  </si>
  <si>
    <t>7A818C74-2C9F-44EE-9910-4C0B6C8E5824@1000000000XX0.xml</t>
  </si>
  <si>
    <t>1BFDACDC-4383-4617-B222-3B45B1B50671</t>
  </si>
  <si>
    <t>1BFDACDC-4383-4617-B222-3B45B1B50671@1000000000XX0.xml</t>
  </si>
  <si>
    <t>99148dc7-d046-4a88-9aac-169f4168396d</t>
  </si>
  <si>
    <t>12123.24</t>
  </si>
  <si>
    <t>99148DC7-D046-4A88-9AAC-169F4168396D@1000000000XX0.xml</t>
  </si>
  <si>
    <t>49d60900-a99f-4585-aa7f-2a93429a0cc3</t>
  </si>
  <si>
    <t>2021-09-30T12:00:00</t>
  </si>
  <si>
    <t>3272.39</t>
  </si>
  <si>
    <t>49D60900-A99F-4585-AA7F-2A93429A0CC3@1000000000XX0.xml</t>
  </si>
  <si>
    <t>CE1D9391-52C5-46C6-B32A-81A0982C5F5F</t>
  </si>
  <si>
    <t>12926.57</t>
  </si>
  <si>
    <t>CE1D9391-52C5-46C6-B32A-81A0982C5F5F@1000000000XX0.xml</t>
  </si>
  <si>
    <t>DDD9BF3C-17D2-4E5E-A044-15FC3210B57B</t>
  </si>
  <si>
    <t>418858.52</t>
  </si>
  <si>
    <t>00462064</t>
  </si>
  <si>
    <t>DDD9BF3C-17D2-4E5E-A044-15FC3210B57B@1000000000XX0.xml</t>
  </si>
  <si>
    <t>C84757FD-BD9D-4C39-85E8-57CA833E7A40</t>
  </si>
  <si>
    <t>82215.88</t>
  </si>
  <si>
    <t>00462066</t>
  </si>
  <si>
    <t>C84757FD-BD9D-4C39-85E8-57CA833E7A40@1000000000XX0.xml</t>
  </si>
  <si>
    <t>9B290A83-A398-4BEB-BF20-7DB4C47F4695</t>
  </si>
  <si>
    <t>160591.54</t>
  </si>
  <si>
    <t>00462068</t>
  </si>
  <si>
    <t>9B290A83-A398-4BEB-BF20-7DB4C47F4695@1000000000XX0.xml</t>
  </si>
  <si>
    <t>0333004A-A2A7-4D82-930F-B41191377291</t>
  </si>
  <si>
    <t>200091.83</t>
  </si>
  <si>
    <t>00462074</t>
  </si>
  <si>
    <t>0333004A-A2A7-4D82-930F-B41191377291@1000000000XX0.xml</t>
  </si>
  <si>
    <t>5D663C7D-6F48-424C-8287-F0942C6EC951</t>
  </si>
  <si>
    <t>201266.31</t>
  </si>
  <si>
    <t>00578997</t>
  </si>
  <si>
    <t>5D663C7D-6F48-424C-8287-F0942C6EC951@1000000000XX0.xml</t>
  </si>
  <si>
    <t>223A46A4-8B47-4D4D-8BDE-D734814D1C78</t>
  </si>
  <si>
    <t>171404.02</t>
  </si>
  <si>
    <t>00578998</t>
  </si>
  <si>
    <t>223A46A4-8B47-4D4D-8BDE-D734814D1C78@1000000000XX0.xml</t>
  </si>
  <si>
    <t>CE81B195-253C-4A1F-828F-B2CEF559E4AD</t>
  </si>
  <si>
    <t>2208.55</t>
  </si>
  <si>
    <t>00579004</t>
  </si>
  <si>
    <t>CE81B195-253C-4A1F-828F-B2CEF559E4AD@1000000000XX0.xml</t>
  </si>
  <si>
    <t>92143154-D691-4765-A4DF-222B3432B949</t>
  </si>
  <si>
    <t>225567.42</t>
  </si>
  <si>
    <t>00579006</t>
  </si>
  <si>
    <t>92143154-D691-4765-A4DF-222B3432B949@1000000000XX0.xml</t>
  </si>
  <si>
    <t>A19F6446-A481-4EF6-9C36-25C93A05D95A</t>
  </si>
  <si>
    <t>498.63</t>
  </si>
  <si>
    <t>00579030</t>
  </si>
  <si>
    <t>A19F6446-A481-4EF6-9C36-25C93A05D95A@1000000000XX0.xml</t>
  </si>
  <si>
    <t>BAE5015D-887C-4E76-A97E-DD535743A123</t>
  </si>
  <si>
    <t>543.51</t>
  </si>
  <si>
    <t>00769459</t>
  </si>
  <si>
    <t>BAE5015D-887C-4E76-A97E-DD535743A123@1000000000XX0.xml</t>
  </si>
  <si>
    <t>4FA19CA3-E450-42BC-A103-5B3C24DE459C</t>
  </si>
  <si>
    <t>500417.53</t>
  </si>
  <si>
    <t>00769462</t>
  </si>
  <si>
    <t>4FA19CA3-E450-42BC-A103-5B3C24DE459C@1000000000XX0.xml</t>
  </si>
  <si>
    <t>60B108AF-1B92-4D89-BE34-58EBC1B3B913</t>
  </si>
  <si>
    <t>1008.76</t>
  </si>
  <si>
    <t>00769465</t>
  </si>
  <si>
    <t>60B108AF-1B92-4D89-BE34-58EBC1B3B913@1000000000XX0.xml</t>
  </si>
  <si>
    <t>1e9386b0-9782-42d7-92fa-4611bcf8d14c</t>
  </si>
  <si>
    <t>194380.62</t>
  </si>
  <si>
    <t>00769466</t>
  </si>
  <si>
    <t>1E9386B0-9782-42D7-92FA-4611BCF8D14C@1000000000XX0.xml</t>
  </si>
  <si>
    <t>0EA45C55-092E-403B-8DC8-ADCCB753EC76</t>
  </si>
  <si>
    <t>349030.84</t>
  </si>
  <si>
    <t>00769473</t>
  </si>
  <si>
    <t>0EA45C55-092E-403B-8DC8-ADCCB753EC76@1000000000XX0.xml</t>
  </si>
  <si>
    <t>C9CEA57E-D4DB-4A5E-9EAC-D331705FD2F2</t>
  </si>
  <si>
    <t>145668.93</t>
  </si>
  <si>
    <t>00769483</t>
  </si>
  <si>
    <t>C9CEA57E-D4DB-4A5E-9EAC-D331705FD2F2@1000000000XX0.xml</t>
  </si>
  <si>
    <t>5E54B143-5DBC-4E02-93E8-F4CB6D688FD5</t>
  </si>
  <si>
    <t>858902.05</t>
  </si>
  <si>
    <t>5E54B143-5DBC-4E02-93E8-F4CB6D688FD5@1000000000XX0.xml</t>
  </si>
  <si>
    <t>CA0BB6C0-0083-4DE8-A030-15D661E09579</t>
  </si>
  <si>
    <t>57816.22</t>
  </si>
  <si>
    <t>CA0BB6C0-0083-4DE8-A030-15D661E09579@1000000000XX0.xml</t>
  </si>
  <si>
    <t>83E5F8AB-190E-4734-A4CC-9F36C32780E6</t>
  </si>
  <si>
    <t>234434.91</t>
  </si>
  <si>
    <t>83E5F8AB-190E-4734-A4CC-9F36C32780E6@1000000000XX0.xml</t>
  </si>
  <si>
    <t>3BC2459F-2041-476E-A24A-76364D1AF7E8</t>
  </si>
  <si>
    <t>186420.76</t>
  </si>
  <si>
    <t>3BC2459F-2041-476E-A24A-76364D1AF7E8@1000000000XX0.xml</t>
  </si>
  <si>
    <t>39F873EC-DDA9-4D46-86E1-C5DF478140CE</t>
  </si>
  <si>
    <t>110704.69</t>
  </si>
  <si>
    <t>39F873EC-DDA9-4D46-86E1-C5DF478140CE@1000000000XX0.xml</t>
  </si>
  <si>
    <t>36DFBBA9-9923-4907-838F-E3E9A47154D8</t>
  </si>
  <si>
    <t>67428.02</t>
  </si>
  <si>
    <t>36DFBBA9-9923-4907-838F-E3E9A47154D8@1000000000XX0.xml</t>
  </si>
  <si>
    <t>0F4513EF-DEBE-4ED9-A3AD-6D8AC995DE9A</t>
  </si>
  <si>
    <t>8472.08</t>
  </si>
  <si>
    <t>0F4513EF-DEBE-4ED9-A3AD-6D8AC995DE9A@1000000000XX0.xml</t>
  </si>
  <si>
    <t>56a5c9e2-f4bd-4665-99ad-afea6797bd25</t>
  </si>
  <si>
    <t>19466.17</t>
  </si>
  <si>
    <t>56A5C9E2-F4BD-4665-99AD-AFEA6797BD25@1000000000XX0.xml</t>
  </si>
  <si>
    <t>30ABBDF8-56A1-4288-8401-98539D604DEB</t>
  </si>
  <si>
    <t>233728.09</t>
  </si>
  <si>
    <t>30ABBDF8-56A1-4288-8401-98539D604DEB@1000000000XX0.xml</t>
  </si>
  <si>
    <t>C4C19E92-D7A8-4161-8A0F-69F65F58E83D</t>
  </si>
  <si>
    <t>292657.34</t>
  </si>
  <si>
    <t>58F19EDE-A7B1-4780-AB79-FDFA292F367C | 2D7F4292-01DF-4EE2-83DE-8474DF81F6B8 | ED6074B6-DA84-4775-859A-DEA423437AAD | 2ACBF648-449E-40AB-BCF6-63415DA2BED6 | D6645B8E-64EC-45D9-B94A-6DF979BA3FE6 | C8AFA278-0C25-472E-8667-2A45E2476D52</t>
  </si>
  <si>
    <t>00300814</t>
  </si>
  <si>
    <t>C4C19E92-D7A8-4161-8A0F-69F65F58E83D@1000000000XX0.xml</t>
  </si>
  <si>
    <t>40F3B677-9589-4DC0-81E1-5BA5414D99FC</t>
  </si>
  <si>
    <t>2021-09-20T12:00:00</t>
  </si>
  <si>
    <t>395850</t>
  </si>
  <si>
    <t>0CEEFB83-A25D-4B40-B41D-246BA0FEE1E1 | 9135CB56-D00A-496F-8558-06A78E25AF1A</t>
  </si>
  <si>
    <t>00097613</t>
  </si>
  <si>
    <t>40F3B677-9589-4DC0-81E1-5BA5414D99FC@1000000000XX0.xml</t>
  </si>
  <si>
    <t>10EB138B-11D1-425E-BE09-8F588199337D</t>
  </si>
  <si>
    <t>59249.9</t>
  </si>
  <si>
    <t>488725B1-E6E2-4152-BF44-373AE2EF029A | 767D091F-8845-4162-9EF2-1192D6DFBDB0</t>
  </si>
  <si>
    <t>00540566</t>
  </si>
  <si>
    <t>10EB138B-11D1-425E-BE09-8F588199337D@1000000000XX0.xml</t>
  </si>
  <si>
    <t>B964FB35-8F23-4DD2-9D5A-F98F8DC0D059</t>
  </si>
  <si>
    <t>2021-09-02T16:42:36</t>
  </si>
  <si>
    <t>1144</t>
  </si>
  <si>
    <t>085906349860324514</t>
  </si>
  <si>
    <t>B964FB35-8F23-4DD2-9D5A-F98F8DC0D059@1000000000XX0.xml</t>
  </si>
  <si>
    <t>CA29D0A1-5CD8-4CCA-A64B-EBC68EDDBF92</t>
  </si>
  <si>
    <t>1620.67</t>
  </si>
  <si>
    <t>085906349890324514</t>
  </si>
  <si>
    <t>CA29D0A1-5CD8-4CCA-A64B-EBC68EDDBF92@1000000000XX0.xml</t>
  </si>
  <si>
    <t>15393</t>
  </si>
  <si>
    <t>3798753a-2500-41e1-88de-240b9b2fe534</t>
  </si>
  <si>
    <t>10656.15</t>
  </si>
  <si>
    <t>3798753A-2500-41E1-88DE-240B9B2FE534@1000000000XX0.xml</t>
  </si>
  <si>
    <t>40</t>
  </si>
  <si>
    <t>0722B984-3B5C-495F-BB9D-5790C779A215</t>
  </si>
  <si>
    <t>34050.64</t>
  </si>
  <si>
    <t>F 67</t>
  </si>
  <si>
    <t>0722B984-3B5C-495F-BB9D-5790C779A215@1000000000XX0.xml</t>
  </si>
  <si>
    <t>111</t>
  </si>
  <si>
    <t>A4DED99D-DC01-47BA-86C3-30A038390B38</t>
  </si>
  <si>
    <t>A4DED99D-DC01-47BA-86C3-30A038390B38@1000000000XX0.xml</t>
  </si>
  <si>
    <t>110</t>
  </si>
  <si>
    <t>6E88BCF2-9859-43C9-8C58-FF7FD65FBB95</t>
  </si>
  <si>
    <t>6E88BCF2-9859-43C9-8C58-FF7FD65FBB95@1000000000XX0.xml</t>
  </si>
  <si>
    <t>006592</t>
  </si>
  <si>
    <t>F261B662-6054-40F4-AC33-6C468B292F8B</t>
  </si>
  <si>
    <t>2021-09-02T00:00:00</t>
  </si>
  <si>
    <t>72117.08</t>
  </si>
  <si>
    <t>4c037b56-5fbe-4899-87fe-a5ad6fc5958f</t>
  </si>
  <si>
    <t>F261B662-6054-40F4-AC33-6C468B292F8B@1000000000XX0.xml</t>
  </si>
  <si>
    <t>3645</t>
  </si>
  <si>
    <t>AD26043F-1784-4423-A6C9-C7912B1F418C</t>
  </si>
  <si>
    <t>797410.9</t>
  </si>
  <si>
    <t>8D865648-45D3-4A65-8CBB-F971F65FC765 | 7662CF73-4320-4242-9287-41CEDA1DEF94 | 6A71003D-BEB5-4E20-A162-AD0D8C6EC2E2 | 847F744E-61BD-409F-988B-6020273AA7F9 | EFCE3F44-77A3-4B9D-8F65-AB3D2D253E8C | BD262404-03E8-E746-A018-1F99288B7696 | 4B203E9C-E57E-4DF0-A013-D4E9B65A5523</t>
  </si>
  <si>
    <t>I-6</t>
  </si>
  <si>
    <t>AD26043F-1784-4423-A6C9-C7912B1F418C@1000000000XX0.xml</t>
  </si>
  <si>
    <t>302</t>
  </si>
  <si>
    <t>B4CB6E18-A610-4BD2-9E9E-7F8F7ED4ECA5</t>
  </si>
  <si>
    <t>408159.6</t>
  </si>
  <si>
    <t>D48D7505-1DC8-4F5E-B1CA-01DD035704B4 | 2143171F-243C-485E-90E2-1E3DC4441505 | 2BA45F66-899B-4217-8D16-847B44B2DDF0 | 5E717F92-92FB-1640-952A-5E3897F87FBE | EF2FE108-12D6-4C59-8FA6-22531E2732CA | 420F9BB9-E96D-49A1-BFF1-A423C226CAB2 | 2B47E5D8-BB47-4A55-954E-5BD6B66598AD | 47309CA0-4264-4536-AC0A-C1A082C96807 | B049C38F-E8DC-4908-838F-D839FBE95237 | 31D23F6F-5AFB-4CA6-848D-D1AA926B8CF8 | 0AC3D25F-21F5-41B8-8731-3373BCF43B87 | 65FD66E4-BE97-4201-B373-A9B1295AF7E4 | D25F1663-D7D6-4AF3-8D61-DDC03248A632</t>
  </si>
  <si>
    <t>02SEP2021</t>
  </si>
  <si>
    <t>B4CB6E18-A610-4BD2-9E9E-7F8F7ED4ECA5@1000000000XX0.xml</t>
  </si>
  <si>
    <t>63028</t>
  </si>
  <si>
    <t>43EE24E3-8668-4A99-9B07-E6C463BB587D</t>
  </si>
  <si>
    <t>2021-09-03T23:00:16</t>
  </si>
  <si>
    <t>17493</t>
  </si>
  <si>
    <t>43EE24E3-8668-4A99-9B07-E6C463BB587D@1000000000XX0.xml</t>
  </si>
  <si>
    <t>65053</t>
  </si>
  <si>
    <t>29E4A256-27A9-4364-B69E-6E9A2192C109</t>
  </si>
  <si>
    <t>2021-09-10T22:59:50</t>
  </si>
  <si>
    <t>308700</t>
  </si>
  <si>
    <t>29E4A256-27A9-4364-B69E-6E9A2192C109@1000000000XX0.xml</t>
  </si>
  <si>
    <t>65051</t>
  </si>
  <si>
    <t>0236F817-88C0-4AFA-9316-A24212522D5E</t>
  </si>
  <si>
    <t>10290</t>
  </si>
  <si>
    <t>0236F817-88C0-4AFA-9316-A24212522D5E@1000000000XX0.xml</t>
  </si>
  <si>
    <t>PISA10000410692021</t>
  </si>
  <si>
    <t>E663C6F0-99F4-4733-9B01-F4AB9E7A6CF0</t>
  </si>
  <si>
    <t>313200</t>
  </si>
  <si>
    <t>E663C6F0-99F4-4733-9B01-F4AB9E7A6CF0@1000000000XX0.xml</t>
  </si>
  <si>
    <t>64594</t>
  </si>
  <si>
    <t>6BC95958-7506-40B6-8149-CBAD9FB1F413</t>
  </si>
  <si>
    <t>91450.83</t>
  </si>
  <si>
    <t>6BC95958-7506-40B6-8149-CBAD9FB1F413@1000000000XX0.xml</t>
  </si>
  <si>
    <t>41</t>
  </si>
  <si>
    <t>E445CA53-9E97-4B2A-B2E8-DD461A0454FD</t>
  </si>
  <si>
    <t>4275.86</t>
  </si>
  <si>
    <t>F A75</t>
  </si>
  <si>
    <t>E445CA53-9E97-4B2A-B2E8-DD461A0454FD@1000000000XX0.xml</t>
  </si>
  <si>
    <t>E6D6C3C9-2845-49F8-B338-C7B3DB125221@1000000000XX0.xml</t>
  </si>
  <si>
    <t>52438</t>
  </si>
  <si>
    <t>844C8FD3-AF4A-44EE-85D8-BD82AC1FC23E</t>
  </si>
  <si>
    <t>2021-09-10T00:00:00</t>
  </si>
  <si>
    <t>2246.58</t>
  </si>
  <si>
    <t>844C8FD3-AF4A-44EE-85D8-BD82AC1FC23E@1000000000XX0.xml</t>
  </si>
  <si>
    <t>3001_2021_1401151889</t>
  </si>
  <si>
    <t>e6d6c3c9-2845-49f8-b338-c7b3db125221</t>
  </si>
  <si>
    <t>2021-09-10T20:21:08</t>
  </si>
  <si>
    <t>58900.37</t>
  </si>
  <si>
    <t>52439</t>
  </si>
  <si>
    <t>D874773D-06B3-49AF-8741-608466AA6239</t>
  </si>
  <si>
    <t>D874773D-06B3-49AF-8741-608466AA6239@1000000000XX0.xml</t>
  </si>
  <si>
    <t>52437</t>
  </si>
  <si>
    <t>163FF658-105B-4886-AC32-E8C6D0A3FB4F</t>
  </si>
  <si>
    <t>163FF658-105B-4886-AC32-E8C6D0A3FB4F@1000000000XX0.xml</t>
  </si>
  <si>
    <t>52441</t>
  </si>
  <si>
    <t>BB07AC0B-7190-48B3-966E-237417CA1700</t>
  </si>
  <si>
    <t>2145.43</t>
  </si>
  <si>
    <t>BB07AC0B-7190-48B3-966E-237417CA1700@1000000000XX0.xml</t>
  </si>
  <si>
    <t>16/09/2021</t>
  </si>
  <si>
    <t>2805</t>
  </si>
  <si>
    <t>A6B7F585-C046-1842-A7FA-179223E249DC</t>
  </si>
  <si>
    <t>2021-09-16T17:42:31</t>
  </si>
  <si>
    <t>7321.61</t>
  </si>
  <si>
    <t>A6B7F585-C046-1842-A7FA-179223E249DC@1000000000XX0.xml</t>
  </si>
  <si>
    <t>400683</t>
  </si>
  <si>
    <t>2797a04a-49ca-48e3-bc1e-a3c75309d31f</t>
  </si>
  <si>
    <t>2021-09-10T00:12:00</t>
  </si>
  <si>
    <t>1906.67</t>
  </si>
  <si>
    <t>2797A04A-49CA-48E3-BC1E-A3C75309D31F@1000000000XX0.xml</t>
  </si>
  <si>
    <t>400684</t>
  </si>
  <si>
    <t>84aa7634-541a-4bcd-bf9c-c971b2d60add</t>
  </si>
  <si>
    <t>5481.66</t>
  </si>
  <si>
    <t>84AA7634-541A-4BCD-BF9C-C971B2D60ADD@1000000000XX0.xml</t>
  </si>
  <si>
    <t>006645</t>
  </si>
  <si>
    <t>4C607F67-A7B4-4E8F-B500-9800910045DC</t>
  </si>
  <si>
    <t>14292.43</t>
  </si>
  <si>
    <t>242d481c-0e1e-4ea6-94ca-c72ec5c38974</t>
  </si>
  <si>
    <t>4C607F67-A7B4-4E8F-B500-9800910045DC@1000000000XX0.xml</t>
  </si>
  <si>
    <t>006644</t>
  </si>
  <si>
    <t>D6D6D818-C758-4D00-80BF-0F37A134A83D</t>
  </si>
  <si>
    <t>122068.3</t>
  </si>
  <si>
    <t>fa194b26-25ed-4be7-9690-710c36e93bec</t>
  </si>
  <si>
    <t>D6D6D818-C758-4D00-80BF-0F37A134A83D@1000000000XX0.xml</t>
  </si>
  <si>
    <t>006646</t>
  </si>
  <si>
    <t>E66D8701-2817-4499-BF3C-AB4831210134</t>
  </si>
  <si>
    <t>977160b0-5562-4ef9-b80c-06858f91e62f</t>
  </si>
  <si>
    <t>E66D8701-2817-4499-BF3C-AB4831210134@1000000000XX0.xml</t>
  </si>
  <si>
    <t>006648</t>
  </si>
  <si>
    <t>22C2E2F3-D170-46AF-9319-9268FBED679A</t>
  </si>
  <si>
    <t>81506.66</t>
  </si>
  <si>
    <t>b01ec63e-0288-4d04-bd50-cbf5ca951440</t>
  </si>
  <si>
    <t>22C2E2F3-D170-46AF-9319-9268FBED679A@1000000000XX0.xml</t>
  </si>
  <si>
    <t>006647</t>
  </si>
  <si>
    <t>22153D57-3DAA-4077-A8EA-5CF6739553D4</t>
  </si>
  <si>
    <t>3850</t>
  </si>
  <si>
    <t>5d42e33c-91b0-4bc5-ab55-21b2f119e27f</t>
  </si>
  <si>
    <t>22153D57-3DAA-4077-A8EA-5CF6739553D4@1000000000XX0.xml</t>
  </si>
  <si>
    <t>006649</t>
  </si>
  <si>
    <t>63658DDA-733E-4AD2-8402-8AE1C603F59B</t>
  </si>
  <si>
    <t>19582.2</t>
  </si>
  <si>
    <t>81b7ece8-3111-427f-94e9-44cbeca49275</t>
  </si>
  <si>
    <t>63658DDA-733E-4AD2-8402-8AE1C603F59B@1000000000XX0.xml</t>
  </si>
  <si>
    <t>8616</t>
  </si>
  <si>
    <t>5FAA241A-A813-4FE8-9E3B-ED07106694F1</t>
  </si>
  <si>
    <t>5FAA241A-A813-4FE8-9E3B-ED07106694F1@1000000000XX0.xml</t>
  </si>
  <si>
    <t>CPAG</t>
  </si>
  <si>
    <t>1114</t>
  </si>
  <si>
    <t>0404A795-6CB2-4659-8693-BF918FEEA501</t>
  </si>
  <si>
    <t>13711.2</t>
  </si>
  <si>
    <t>0404A795-6CB2-4659-8693-BF918FEEA501@1000000000XX0.xml</t>
  </si>
  <si>
    <t>10500004018</t>
  </si>
  <si>
    <t>ec79c77d-20e3-4da4-9ccc-3bb18f3539e8</t>
  </si>
  <si>
    <t>2197.56</t>
  </si>
  <si>
    <t>210914</t>
  </si>
  <si>
    <t>EC79C77D-20E3-4DA4-9CCC-3BB18F3539E8@1000000000XX0.xml</t>
  </si>
  <si>
    <t>00002596</t>
  </si>
  <si>
    <t>b98c3e45-e601-445e-b1ce-076d52aea48c</t>
  </si>
  <si>
    <t>2021-09-23T12:00:00</t>
  </si>
  <si>
    <t>23197.68</t>
  </si>
  <si>
    <t>B98C3E45-E601-445E-B1CE-076D52AEA48C@1000000000XX0.xml</t>
  </si>
  <si>
    <t>20557</t>
  </si>
  <si>
    <t>88009140-423C-405F-A133-A9165D2DA7FD</t>
  </si>
  <si>
    <t>2021-09-23T00:09:00</t>
  </si>
  <si>
    <t>14279.6</t>
  </si>
  <si>
    <t>0210923</t>
  </si>
  <si>
    <t>88009140-423C-405F-A133-A9165D2DA7FD@1000000000XX0.xml</t>
  </si>
  <si>
    <t>68501</t>
  </si>
  <si>
    <t>43CBD975-72F3-4D3E-AFFB-EC7A6BC596D5</t>
  </si>
  <si>
    <t>2021-09-23T18:59:54</t>
  </si>
  <si>
    <t>41160</t>
  </si>
  <si>
    <t>43CBD975-72F3-4D3E-AFFB-EC7A6BC596D5@1000000000XX0.xml</t>
  </si>
  <si>
    <t>188</t>
  </si>
  <si>
    <t>E2E4DDB5-FF38-374D-AB88-C9509813BC0E</t>
  </si>
  <si>
    <t>148132.68</t>
  </si>
  <si>
    <t>F O157</t>
  </si>
  <si>
    <t>E2E4DDB5-FF38-374D-AB88-C9509813BC0E@1000000000XX0.xml</t>
  </si>
  <si>
    <t>PB</t>
  </si>
  <si>
    <t>1543</t>
  </si>
  <si>
    <t>170D460E-2FC1-4478-B647-F1D0E094A9AB</t>
  </si>
  <si>
    <t>30067.2</t>
  </si>
  <si>
    <t>0182320517</t>
  </si>
  <si>
    <t>170D460E-2FC1-4478-B647-F1D0E094A9AB@1000000000XX0.xml</t>
  </si>
  <si>
    <t>25/09/2021</t>
  </si>
  <si>
    <t>C-PAGOS</t>
  </si>
  <si>
    <t>CP-00170</t>
  </si>
  <si>
    <t>42A0F217-F80B-4975-9AFC-105E724FFBC7</t>
  </si>
  <si>
    <t>2021-09-24T00:00:00</t>
  </si>
  <si>
    <t>43762.39</t>
  </si>
  <si>
    <t>42A0F217-F80B-4975-9AFC-105E724FFBC7@1000000000XX0.xml</t>
  </si>
  <si>
    <t>3704</t>
  </si>
  <si>
    <t>E2EB77F2-2C86-4D20-B29C-EBA6472512DA</t>
  </si>
  <si>
    <t>125000.41</t>
  </si>
  <si>
    <t>I-145</t>
  </si>
  <si>
    <t>E2EB77F2-2C86-4D20-B29C-EBA6472512DA@1000000000XX0.xml</t>
  </si>
  <si>
    <t>400694</t>
  </si>
  <si>
    <t>4ccdbdfc-f4f6-424c-a147-6f3a56d7384d</t>
  </si>
  <si>
    <t>2021-09-23T12:02:45</t>
  </si>
  <si>
    <t>2288</t>
  </si>
  <si>
    <t>4CCDBDFC-F4F6-424C-A147-6F3A56D7384D@1000000000XX0.xml</t>
  </si>
  <si>
    <t>400693</t>
  </si>
  <si>
    <t>c8227ab6-8b4a-4b2e-977c-c055ee7f97c9</t>
  </si>
  <si>
    <t>2021-09-23T12:00:22</t>
  </si>
  <si>
    <t>1668.33</t>
  </si>
  <si>
    <t>C8227AB6-8B4A-4B2E-977C-C055EE7F97C9@1000000000XX0.xml</t>
  </si>
  <si>
    <t>400692</t>
  </si>
  <si>
    <t>4d2c2a9d-8ddd-4f73-88c6-16a195d99ac5</t>
  </si>
  <si>
    <t>2021-09-23T11:57:15</t>
  </si>
  <si>
    <t>1716</t>
  </si>
  <si>
    <t>4D2C2A9D-8DDD-4F73-88C6-16A195D99AC5@1000000000XX0.xml</t>
  </si>
  <si>
    <t>400691</t>
  </si>
  <si>
    <t>c599b4ae-865d-460f-a783-e221ec488669</t>
  </si>
  <si>
    <t>2021-09-23T11:54:25</t>
  </si>
  <si>
    <t>858</t>
  </si>
  <si>
    <t>C599B4AE-865D-460F-A783-E221EC488669@1000000000XX0.xml</t>
  </si>
  <si>
    <t>44</t>
  </si>
  <si>
    <t>00765478-77A9-4CD2-BD32-DCB9B6352BD8</t>
  </si>
  <si>
    <t>28943.16</t>
  </si>
  <si>
    <t>F A78</t>
  </si>
  <si>
    <t>00765478-77A9-4CD2-BD32-DCB9B6352BD8@1000000000XX0.xml</t>
  </si>
  <si>
    <t>DC5AED45-61F7-48E4-B914-D840007DC190</t>
  </si>
  <si>
    <t>39159.28</t>
  </si>
  <si>
    <t>F A79</t>
  </si>
  <si>
    <t>DC5AED45-61F7-48E4-B914-D840007DC190@1000000000XX0.xml</t>
  </si>
  <si>
    <t>43</t>
  </si>
  <si>
    <t>66821507-CBA8-445D-BE22-34857D2636BF</t>
  </si>
  <si>
    <t>F A77</t>
  </si>
  <si>
    <t>66821507-CBA8-445D-BE22-34857D2636BF@1000000000XX0.xml</t>
  </si>
  <si>
    <t>42</t>
  </si>
  <si>
    <t>BD7D2D99-D5D8-4823-B480-4B852AB80D19</t>
  </si>
  <si>
    <t>F A76</t>
  </si>
  <si>
    <t>BD7D2D99-D5D8-4823-B480-4B852AB80D19@1000000000XX0.xml</t>
  </si>
  <si>
    <t>RP</t>
  </si>
  <si>
    <t>2388</t>
  </si>
  <si>
    <t>9F063AD9-F82F-4B79-8B4B-DD023917A02F</t>
  </si>
  <si>
    <t>499921.16</t>
  </si>
  <si>
    <t>FB2BD630-4DFE-41F4-8046-E7BB6113FFCB | 407BDA40-E3FD-4267-A638-5360678061DE | 4E54A68E-049A-478B-AC16-E2D2B467D318 | 77F63F84-3328-46D5-BCFA-737DA3177D41 | CA594CB0-2C76-48E1-932B-323286063B0D | F526C8BF-5BE5-7A4C-B003-712BB006FC4E | E70ECE1D-B8C9-4585-BC88-3B4EB4193B31 | 4CD642A0-6718-8A47-B37C-B405BCD6F939 | 55FE61AC-1047-4A96-B7AB-8EE2EB0C5841 | fa5dcb39-dce2-4691-bde3-f9978a755821 | B9CE7859-D868-477D-91AD-2517F1BC8FF6 | 6AC0F04D-4BBE-4BB8-B71F-00269EEDC3F6 | a97c96c7-f939-4ab8-9393-a6cf79f62901 | E592C05B-2876-47FD-9F7B-2F731F588AB3 | CAF4C9BB-CDC8-4E39-BD48-0A09DAE5B890</t>
  </si>
  <si>
    <t>014180655012197479</t>
  </si>
  <si>
    <t>9F063AD9-F82F-4B79-8B4B-DD023917A02F@1000000000XX0.xml</t>
  </si>
  <si>
    <t>2021093000330</t>
  </si>
  <si>
    <t>A427F277-D5EF-419B-87E8-98BB53167B82</t>
  </si>
  <si>
    <t>767.45</t>
  </si>
  <si>
    <t>A427F277-D5EF-419B-87E8-98BB53167B82@1000000000XX0.xml</t>
  </si>
  <si>
    <t>2021093000331</t>
  </si>
  <si>
    <t>93887058-BB53-460D-B1AC-591F2CBC6118</t>
  </si>
  <si>
    <t>777.72</t>
  </si>
  <si>
    <t>93887058-BB53-460D-B1AC-591F2CBC6118@1000000000XX0.xml</t>
  </si>
  <si>
    <t>Determinación del Saldo a Favor del Periodo</t>
  </si>
  <si>
    <t>CONCEPTO</t>
  </si>
  <si>
    <t>CRUCE AUDITORIA</t>
  </si>
  <si>
    <t>CELDA QUE CRUZA</t>
  </si>
  <si>
    <t>OBSERVACIONES</t>
  </si>
  <si>
    <t>IVA Causado del Periodo (Cobrado)</t>
  </si>
  <si>
    <t>Ver cedula "C"</t>
  </si>
  <si>
    <t>Se anexa integración</t>
  </si>
  <si>
    <t>IVA Acreditable del Periodo (Pagado)</t>
  </si>
  <si>
    <t>IVA Acredit. Pagado a Favor</t>
  </si>
  <si>
    <t>Ver cedula "D"</t>
  </si>
  <si>
    <t>(E-18) - (E-16)</t>
  </si>
  <si>
    <t>Diferencia entre el IVA cobrado e IVA pagado del periodo</t>
  </si>
  <si>
    <t xml:space="preserve">(menos)  IVA Retenciones del Mes </t>
  </si>
  <si>
    <t>Ver cedula "H"</t>
  </si>
  <si>
    <t>(mas)  IVA Retenciones del  Mes Anterior</t>
  </si>
  <si>
    <t>Ver cedula "I"</t>
  </si>
  <si>
    <t>IVA Saldo a Favor del Periodo</t>
  </si>
  <si>
    <t>Amarre de cifras Anexo 7</t>
  </si>
  <si>
    <t>menos:</t>
  </si>
  <si>
    <t>IVA pagado en las importaciones</t>
  </si>
  <si>
    <t>N: Total de IVA trasladado al contribuyente</t>
  </si>
  <si>
    <t>U-23</t>
  </si>
  <si>
    <t>J-182</t>
  </si>
  <si>
    <t>J-72</t>
  </si>
  <si>
    <t>J-56</t>
  </si>
  <si>
    <t>Periodo: Mes de Septiembre del ejercicio 2021</t>
  </si>
  <si>
    <t>H-1_2</t>
  </si>
  <si>
    <t>H-1_3</t>
  </si>
  <si>
    <t>H-1_4</t>
  </si>
  <si>
    <t>H-1_8</t>
  </si>
  <si>
    <t>H-1_9</t>
  </si>
  <si>
    <t>H-1_5</t>
  </si>
  <si>
    <t>H-1_6</t>
  </si>
  <si>
    <t>H-1_7</t>
  </si>
  <si>
    <t>H-1_10</t>
  </si>
  <si>
    <t>H-1_11</t>
  </si>
  <si>
    <t>H-1_12</t>
  </si>
  <si>
    <t>H-1_13</t>
  </si>
  <si>
    <t>H-1_14</t>
  </si>
  <si>
    <t>H-1_17</t>
  </si>
  <si>
    <t>H-1_15</t>
  </si>
  <si>
    <t>H-1_16</t>
  </si>
  <si>
    <t>H-1_18</t>
  </si>
  <si>
    <t>H-1_19</t>
  </si>
  <si>
    <t>H-1_20</t>
  </si>
  <si>
    <t>H-1_21</t>
  </si>
  <si>
    <t>H-1_22</t>
  </si>
  <si>
    <t>H-1_23</t>
  </si>
  <si>
    <t>H-1_24</t>
  </si>
  <si>
    <t>E-1_8</t>
  </si>
  <si>
    <t>E-1_9</t>
  </si>
  <si>
    <t>E-1_5</t>
  </si>
  <si>
    <t>E-1_3</t>
  </si>
  <si>
    <t>E-1_6</t>
  </si>
  <si>
    <t>E-1_11</t>
  </si>
  <si>
    <t>E-1_4</t>
  </si>
  <si>
    <t>E-1_7</t>
  </si>
  <si>
    <t>E-1_10</t>
  </si>
  <si>
    <t>E-1_2</t>
  </si>
  <si>
    <t>E-1_1</t>
  </si>
  <si>
    <t>E-1_12</t>
  </si>
  <si>
    <t>E-1_13</t>
  </si>
  <si>
    <t>E-1_14</t>
  </si>
  <si>
    <t>E-1_15</t>
  </si>
  <si>
    <t>E-1_16</t>
  </si>
  <si>
    <t xml:space="preserve">RELACION DE IVA ACREDITABLE </t>
  </si>
  <si>
    <t>Fecha Emisión</t>
  </si>
  <si>
    <t>EMPRESA TODO LO PUEDE, S.A. DE C.V.</t>
  </si>
  <si>
    <t>ETP085425789</t>
  </si>
  <si>
    <t>XXXXX</t>
  </si>
  <si>
    <t>PEDRO PEREZ PARAMO</t>
  </si>
  <si>
    <t>PPP121299HCM4876525</t>
  </si>
  <si>
    <t>PPP121299DF5</t>
  </si>
  <si>
    <t xml:space="preserve">Empresa todo lo Puede, S.A. de C.V. </t>
  </si>
  <si>
    <t>RFC:  ETP085425789</t>
  </si>
  <si>
    <t>Detalle del IVA efectivamente cobrado Cuenta Bancaria A</t>
  </si>
  <si>
    <t>Detalle del IVA efectivamente cobrado Cuenta Bancaria B</t>
  </si>
  <si>
    <t>Empresa todo lo Puede, S.A. de C.V.</t>
  </si>
  <si>
    <t>Cuenta Bancaria A</t>
  </si>
  <si>
    <t>Cuenta Bancaria B</t>
  </si>
  <si>
    <t>TOTAL septiembre 2021</t>
  </si>
  <si>
    <t>Cta. A</t>
  </si>
  <si>
    <t>Cta. B</t>
  </si>
  <si>
    <t>Depositos Cobrados</t>
  </si>
  <si>
    <t>RELACION DE INGRESOS  Cuenta Bancaria A</t>
  </si>
  <si>
    <t xml:space="preserve">CLIENTE A </t>
  </si>
  <si>
    <t xml:space="preserve">CLIENTE B </t>
  </si>
  <si>
    <t xml:space="preserve">CLIENTE C </t>
  </si>
  <si>
    <t xml:space="preserve">CLIENTE D </t>
  </si>
  <si>
    <t xml:space="preserve">CLIENTE E </t>
  </si>
  <si>
    <t>CLIENTE F</t>
  </si>
  <si>
    <t xml:space="preserve">CLIENTE G </t>
  </si>
  <si>
    <t xml:space="preserve">CLIENTE H </t>
  </si>
  <si>
    <t>CLIENTE I</t>
  </si>
  <si>
    <t xml:space="preserve">CLIENTE J </t>
  </si>
  <si>
    <t>xxxxxxxxxxxx</t>
  </si>
  <si>
    <t>COMPRA DE MERCANCIA</t>
  </si>
  <si>
    <t xml:space="preserve"> </t>
  </si>
  <si>
    <t>XXXXXXXXXXXX</t>
  </si>
  <si>
    <t xml:space="preserve">PROVEEDOR 1 </t>
  </si>
  <si>
    <t>PROVEEDOR 2</t>
  </si>
  <si>
    <t xml:space="preserve">proveedor 3 </t>
  </si>
  <si>
    <t>COBRO A CLIENTE 1</t>
  </si>
  <si>
    <t xml:space="preserve">COBRO A CLIENTE B </t>
  </si>
  <si>
    <t>COBRO A CLIENTE C</t>
  </si>
  <si>
    <t xml:space="preserve">COBRO A CLIENTE D </t>
  </si>
  <si>
    <t xml:space="preserve">COBRO A CLIENTE E </t>
  </si>
  <si>
    <t>COBRO A CLIENTE G</t>
  </si>
  <si>
    <t xml:space="preserve">COBRO A CLIENTE I </t>
  </si>
  <si>
    <t>COBOT A CLIENTE P</t>
  </si>
  <si>
    <t>COBRO A CLIENTE</t>
  </si>
  <si>
    <t>COBRO A CLIENTE S</t>
  </si>
  <si>
    <t xml:space="preserve">COBRO A CLIENTE L </t>
  </si>
  <si>
    <t>COBRO</t>
  </si>
  <si>
    <t xml:space="preserve">COBRO </t>
  </si>
  <si>
    <t>COBRO A CLIENTES</t>
  </si>
  <si>
    <t xml:space="preserve">PAGO A PROVEEDOR </t>
  </si>
  <si>
    <t>COMISIONES BANCARIAS</t>
  </si>
  <si>
    <t>XXXXXXXXXXXXX</t>
  </si>
  <si>
    <t>PROVEEDOR A</t>
  </si>
  <si>
    <t xml:space="preserve">PROVEEDOR B </t>
  </si>
  <si>
    <t>PROVEEDOR C</t>
  </si>
  <si>
    <t>proveedor d</t>
  </si>
  <si>
    <t>Pago a proveedores</t>
  </si>
  <si>
    <t>Comisiones bancarias</t>
  </si>
  <si>
    <t>xxxxxxxxxxxxxxx</t>
  </si>
  <si>
    <t>Proveedor de servicios</t>
  </si>
  <si>
    <t>IVA RETENIDO</t>
  </si>
  <si>
    <t>Clientes</t>
  </si>
  <si>
    <t>xxxxxxxxxxxxx</t>
  </si>
  <si>
    <t>Cliente A</t>
  </si>
  <si>
    <t xml:space="preserve">Cliente b </t>
  </si>
  <si>
    <t xml:space="preserve">Cliente c </t>
  </si>
  <si>
    <t xml:space="preserve">Cliente d </t>
  </si>
  <si>
    <t>Cliente e</t>
  </si>
  <si>
    <t>Cobro a cliente</t>
  </si>
  <si>
    <t>Cliente b</t>
  </si>
  <si>
    <t xml:space="preserve">Cobro a cliente </t>
  </si>
  <si>
    <t>Ver cedula "G"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</si>
</sst>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\$#,##0.00;\-\$#,##0.00"/>
    <numFmt numFmtId="168" formatCode="[$-409]mmm\-yy;@"/>
    <numFmt numFmtId="169" formatCode="_-* #,##0_-;\-* #,##0_-;_-* &quot;-&quot;??_-;_-@_-"/>
    <numFmt numFmtId="170" formatCode="_-* #,##0.00\ _P_t_s_-;\-* #,##0.00\ _P_t_s_-;_-* &quot;-&quot;??\ _P_t_s_-;_-@_-"/>
    <numFmt numFmtId="171" formatCode="0.000%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6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2"/>
      <color indexed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i/>
      <u/>
      <sz val="12"/>
      <name val="Arial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8"/>
      <color rgb="FF8D8D8D"/>
      <name val="MS Sans Serif"/>
      <charset val="1"/>
    </font>
    <font>
      <sz val="8"/>
      <color rgb="FF00156E"/>
      <name val="MS Sans Serif"/>
      <charset val="1"/>
    </font>
    <font>
      <sz val="11"/>
      <name val="Arial Narrow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i/>
      <u/>
      <sz val="10"/>
      <name val="Arial Narrow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  <font>
      <sz val="8"/>
      <color rgb="FF87929F"/>
      <name val="MS Sans Serif"/>
      <charset val="1"/>
    </font>
    <font>
      <sz val="14"/>
      <color rgb="FF87929F"/>
      <name val="Arial"/>
      <family val="2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8"/>
      <color indexed="10"/>
      <name val="MS Sans Serif"/>
      <family val="2"/>
    </font>
    <font>
      <b/>
      <sz val="9"/>
      <name val="Calibri Light"/>
      <family val="2"/>
      <scheme val="major"/>
    </font>
    <font>
      <b/>
      <sz val="12"/>
      <color theme="4" tint="-0.249977111117893"/>
      <name val="Arial"/>
      <family val="2"/>
    </font>
    <font>
      <sz val="12"/>
      <color rgb="FF87929F"/>
      <name val="Arial"/>
      <family val="2"/>
    </font>
    <font>
      <sz val="9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4"/>
      <color rgb="FFFFFF00"/>
      <name val="Arial"/>
      <family val="2"/>
    </font>
    <font>
      <sz val="8"/>
      <color rgb="FF15428B"/>
      <name val="MS Sans Serif"/>
      <charset val="1"/>
    </font>
    <font>
      <sz val="9"/>
      <color rgb="FFFFFF00"/>
      <name val="Arial"/>
      <family val="2"/>
    </font>
    <font>
      <b/>
      <sz val="9"/>
      <color rgb="FFFFFF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2"/>
      <color rgb="FFFFFF00"/>
      <name val="Arial"/>
      <family val="2"/>
    </font>
    <font>
      <b/>
      <sz val="11"/>
      <color rgb="FFFFFF00"/>
      <name val="Arial"/>
      <family val="2"/>
    </font>
    <font>
      <sz val="16"/>
      <color theme="1"/>
      <name val="Arial"/>
      <family val="2"/>
    </font>
    <font>
      <b/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5FB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8EDF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4F9FF"/>
      </patternFill>
    </fill>
    <fill>
      <patternFill patternType="solid">
        <fgColor theme="0"/>
        <bgColor rgb="FFFCF6FE"/>
      </patternFill>
    </fill>
    <fill>
      <patternFill patternType="solid">
        <fgColor rgb="FFF4F9FF"/>
        <bgColor rgb="FFF4F9FF"/>
      </patternFill>
    </fill>
    <fill>
      <patternFill patternType="solid">
        <fgColor theme="4" tint="0.79998168889431442"/>
        <bgColor rgb="FF333333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rgb="FFA0A0A0"/>
      </top>
      <bottom style="thin">
        <color rgb="FFA0A0A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4" fillId="0" borderId="0"/>
    <xf numFmtId="43" fontId="1" fillId="0" borderId="0" applyFont="0" applyFill="0" applyBorder="0" applyAlignment="0" applyProtection="0"/>
    <xf numFmtId="168" fontId="1" fillId="0" borderId="0"/>
    <xf numFmtId="43" fontId="2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47" fillId="0" borderId="0"/>
    <xf numFmtId="168" fontId="51" fillId="0" borderId="0" pivotButton="1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8">
    <xf numFmtId="0" fontId="0" fillId="0" borderId="0" xfId="0"/>
    <xf numFmtId="0" fontId="0" fillId="0" borderId="0" xfId="0" applyFont="1"/>
    <xf numFmtId="0" fontId="0" fillId="2" borderId="0" xfId="0" applyFont="1" applyFill="1"/>
    <xf numFmtId="164" fontId="4" fillId="2" borderId="0" xfId="3" applyFont="1" applyFill="1" applyBorder="1" applyAlignment="1">
      <alignment horizontal="center"/>
    </xf>
    <xf numFmtId="164" fontId="4" fillId="2" borderId="5" xfId="3" applyFont="1" applyFill="1" applyBorder="1" applyAlignment="1">
      <alignment horizontal="center"/>
    </xf>
    <xf numFmtId="164" fontId="5" fillId="2" borderId="0" xfId="3" applyFont="1" applyFill="1" applyBorder="1"/>
    <xf numFmtId="164" fontId="5" fillId="2" borderId="5" xfId="3" applyFont="1" applyFill="1" applyBorder="1"/>
    <xf numFmtId="164" fontId="6" fillId="2" borderId="0" xfId="3" applyFont="1" applyFill="1" applyBorder="1" applyAlignment="1">
      <alignment horizontal="center"/>
    </xf>
    <xf numFmtId="164" fontId="7" fillId="2" borderId="6" xfId="3" applyFont="1" applyFill="1" applyBorder="1" applyAlignment="1"/>
    <xf numFmtId="164" fontId="7" fillId="2" borderId="5" xfId="3" applyFont="1" applyFill="1" applyBorder="1" applyAlignment="1"/>
    <xf numFmtId="164" fontId="7" fillId="2" borderId="0" xfId="3" applyFont="1" applyFill="1" applyBorder="1" applyAlignment="1"/>
    <xf numFmtId="164" fontId="5" fillId="2" borderId="6" xfId="3" applyFont="1" applyFill="1" applyBorder="1" applyAlignment="1"/>
    <xf numFmtId="164" fontId="5" fillId="2" borderId="5" xfId="3" applyFont="1" applyFill="1" applyBorder="1" applyAlignment="1"/>
    <xf numFmtId="164" fontId="5" fillId="2" borderId="0" xfId="3" applyFont="1" applyFill="1" applyBorder="1" applyAlignment="1"/>
    <xf numFmtId="164" fontId="5" fillId="2" borderId="6" xfId="3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49" fontId="5" fillId="0" borderId="6" xfId="4" applyNumberFormat="1" applyFont="1" applyBorder="1" applyAlignment="1">
      <alignment horizontal="left"/>
    </xf>
    <xf numFmtId="164" fontId="5" fillId="0" borderId="5" xfId="3" applyFont="1" applyBorder="1"/>
    <xf numFmtId="49" fontId="5" fillId="2" borderId="0" xfId="4" applyNumberFormat="1" applyFont="1" applyFill="1" applyBorder="1" applyAlignment="1">
      <alignment horizontal="left"/>
    </xf>
    <xf numFmtId="164" fontId="5" fillId="2" borderId="0" xfId="3" applyFont="1" applyFill="1" applyBorder="1" applyAlignment="1">
      <alignment horizontal="center"/>
    </xf>
    <xf numFmtId="14" fontId="5" fillId="2" borderId="5" xfId="3" applyNumberFormat="1" applyFont="1" applyFill="1" applyBorder="1" applyAlignment="1">
      <alignment horizontal="center"/>
    </xf>
    <xf numFmtId="164" fontId="7" fillId="2" borderId="0" xfId="3" applyFont="1" applyFill="1" applyBorder="1" applyAlignment="1">
      <alignment horizontal="center"/>
    </xf>
    <xf numFmtId="166" fontId="5" fillId="2" borderId="0" xfId="5" applyNumberFormat="1" applyFont="1" applyFill="1" applyBorder="1"/>
    <xf numFmtId="164" fontId="5" fillId="2" borderId="5" xfId="3" applyFont="1" applyFill="1" applyBorder="1" applyAlignment="1">
      <alignment horizontal="center"/>
    </xf>
    <xf numFmtId="164" fontId="7" fillId="2" borderId="8" xfId="3" applyFont="1" applyFill="1" applyBorder="1"/>
    <xf numFmtId="166" fontId="7" fillId="2" borderId="8" xfId="5" applyNumberFormat="1" applyFont="1" applyFill="1" applyBorder="1"/>
    <xf numFmtId="164" fontId="10" fillId="2" borderId="9" xfId="3" applyFont="1" applyFill="1" applyBorder="1"/>
    <xf numFmtId="0" fontId="11" fillId="2" borderId="0" xfId="0" applyFont="1" applyFill="1"/>
    <xf numFmtId="0" fontId="11" fillId="0" borderId="0" xfId="0" applyFont="1"/>
    <xf numFmtId="0" fontId="1" fillId="2" borderId="0" xfId="0" applyFont="1" applyFill="1"/>
    <xf numFmtId="0" fontId="1" fillId="0" borderId="0" xfId="0" applyFont="1"/>
    <xf numFmtId="0" fontId="18" fillId="0" borderId="0" xfId="0" applyFont="1"/>
    <xf numFmtId="164" fontId="5" fillId="2" borderId="1" xfId="3" applyFont="1" applyFill="1" applyBorder="1"/>
    <xf numFmtId="164" fontId="5" fillId="2" borderId="2" xfId="3" applyFont="1" applyFill="1" applyBorder="1"/>
    <xf numFmtId="164" fontId="5" fillId="2" borderId="3" xfId="3" applyFont="1" applyFill="1" applyBorder="1"/>
    <xf numFmtId="164" fontId="5" fillId="2" borderId="4" xfId="3" applyFont="1" applyFill="1" applyBorder="1"/>
    <xf numFmtId="164" fontId="7" fillId="2" borderId="7" xfId="3" applyFont="1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1" fillId="2" borderId="5" xfId="0" applyFont="1" applyFill="1" applyBorder="1"/>
    <xf numFmtId="0" fontId="20" fillId="2" borderId="0" xfId="6" applyFont="1" applyFill="1" applyBorder="1" applyAlignment="1">
      <alignment horizontal="center"/>
    </xf>
    <xf numFmtId="0" fontId="0" fillId="0" borderId="4" xfId="0" applyBorder="1"/>
    <xf numFmtId="0" fontId="21" fillId="0" borderId="5" xfId="0" applyFont="1" applyBorder="1"/>
    <xf numFmtId="0" fontId="21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1" fillId="2" borderId="0" xfId="0" applyFont="1" applyFill="1" applyBorder="1" applyAlignment="1">
      <alignment wrapText="1"/>
    </xf>
    <xf numFmtId="0" fontId="24" fillId="2" borderId="0" xfId="6" applyFont="1" applyFill="1" applyBorder="1" applyAlignment="1">
      <alignment horizontal="center"/>
    </xf>
    <xf numFmtId="0" fontId="24" fillId="3" borderId="10" xfId="6" applyFont="1" applyFill="1" applyBorder="1" applyAlignment="1">
      <alignment horizontal="center" vertical="center" wrapText="1"/>
    </xf>
    <xf numFmtId="0" fontId="24" fillId="3" borderId="10" xfId="6" applyFont="1" applyFill="1" applyBorder="1" applyAlignment="1">
      <alignment horizontal="center" vertical="center"/>
    </xf>
    <xf numFmtId="0" fontId="25" fillId="2" borderId="0" xfId="6" applyFont="1" applyFill="1" applyBorder="1" applyAlignment="1">
      <alignment horizontal="center" vertical="center" wrapText="1"/>
    </xf>
    <xf numFmtId="0" fontId="18" fillId="2" borderId="0" xfId="6" applyFont="1" applyFill="1" applyBorder="1" applyAlignment="1">
      <alignment vertical="center" wrapText="1"/>
    </xf>
    <xf numFmtId="0" fontId="18" fillId="2" borderId="0" xfId="7" applyFont="1" applyFill="1" applyBorder="1" applyAlignment="1">
      <alignment vertical="center" wrapText="1"/>
    </xf>
    <xf numFmtId="0" fontId="18" fillId="2" borderId="0" xfId="6" applyFont="1" applyFill="1" applyBorder="1" applyAlignment="1">
      <alignment horizontal="left" vertical="center" wrapText="1"/>
    </xf>
    <xf numFmtId="40" fontId="0" fillId="0" borderId="0" xfId="0" applyNumberFormat="1"/>
    <xf numFmtId="0" fontId="0" fillId="4" borderId="0" xfId="0" applyFill="1"/>
    <xf numFmtId="0" fontId="0" fillId="0" borderId="0" xfId="0" applyAlignment="1">
      <alignment horizontal="center"/>
    </xf>
    <xf numFmtId="43" fontId="0" fillId="0" borderId="0" xfId="1" applyFont="1"/>
    <xf numFmtId="40" fontId="0" fillId="2" borderId="0" xfId="0" applyNumberFormat="1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27" fillId="2" borderId="2" xfId="0" applyFont="1" applyFill="1" applyBorder="1"/>
    <xf numFmtId="0" fontId="27" fillId="4" borderId="2" xfId="0" applyFont="1" applyFill="1" applyBorder="1"/>
    <xf numFmtId="0" fontId="27" fillId="2" borderId="2" xfId="0" applyFont="1" applyFill="1" applyBorder="1" applyAlignment="1">
      <alignment horizontal="center"/>
    </xf>
    <xf numFmtId="43" fontId="27" fillId="2" borderId="2" xfId="1" applyFont="1" applyFill="1" applyBorder="1"/>
    <xf numFmtId="0" fontId="0" fillId="2" borderId="2" xfId="0" applyFont="1" applyFill="1" applyBorder="1"/>
    <xf numFmtId="0" fontId="28" fillId="2" borderId="11" xfId="0" applyFont="1" applyFill="1" applyBorder="1" applyAlignment="1">
      <alignment horizontal="center"/>
    </xf>
    <xf numFmtId="0" fontId="27" fillId="2" borderId="0" xfId="0" applyFont="1" applyFill="1" applyBorder="1"/>
    <xf numFmtId="0" fontId="27" fillId="4" borderId="0" xfId="0" applyFont="1" applyFill="1" applyBorder="1"/>
    <xf numFmtId="0" fontId="27" fillId="2" borderId="0" xfId="0" applyFont="1" applyFill="1" applyBorder="1" applyAlignment="1">
      <alignment horizontal="center"/>
    </xf>
    <xf numFmtId="43" fontId="27" fillId="2" borderId="0" xfId="1" applyFont="1" applyFill="1" applyBorder="1"/>
    <xf numFmtId="0" fontId="0" fillId="2" borderId="0" xfId="0" applyFont="1" applyFill="1" applyBorder="1"/>
    <xf numFmtId="0" fontId="0" fillId="2" borderId="5" xfId="0" applyFill="1" applyBorder="1"/>
    <xf numFmtId="0" fontId="0" fillId="2" borderId="0" xfId="0" applyFill="1" applyBorder="1"/>
    <xf numFmtId="40" fontId="0" fillId="2" borderId="0" xfId="0" applyNumberFormat="1" applyFill="1" applyBorder="1"/>
    <xf numFmtId="0" fontId="0" fillId="4" borderId="0" xfId="0" applyFill="1" applyBorder="1"/>
    <xf numFmtId="0" fontId="0" fillId="2" borderId="0" xfId="0" applyFill="1" applyBorder="1" applyAlignment="1">
      <alignment horizontal="center"/>
    </xf>
    <xf numFmtId="43" fontId="0" fillId="2" borderId="0" xfId="1" applyFont="1" applyFill="1" applyBorder="1"/>
    <xf numFmtId="0" fontId="12" fillId="2" borderId="0" xfId="7" applyFont="1" applyFill="1" applyBorder="1"/>
    <xf numFmtId="40" fontId="12" fillId="2" borderId="0" xfId="7" applyNumberFormat="1" applyFont="1" applyFill="1" applyBorder="1"/>
    <xf numFmtId="40" fontId="29" fillId="2" borderId="0" xfId="6" applyNumberFormat="1" applyFont="1" applyFill="1" applyBorder="1" applyAlignment="1">
      <alignment horizontal="center"/>
    </xf>
    <xf numFmtId="0" fontId="12" fillId="4" borderId="0" xfId="7" applyFont="1" applyFill="1" applyBorder="1"/>
    <xf numFmtId="0" fontId="12" fillId="2" borderId="0" xfId="7" applyFont="1" applyFill="1" applyBorder="1" applyAlignment="1">
      <alignment horizontal="center"/>
    </xf>
    <xf numFmtId="43" fontId="12" fillId="2" borderId="0" xfId="1" applyFont="1" applyFill="1" applyBorder="1"/>
    <xf numFmtId="40" fontId="7" fillId="2" borderId="0" xfId="8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7" fillId="4" borderId="12" xfId="8" applyFont="1" applyFill="1" applyBorder="1" applyAlignment="1">
      <alignment horizontal="center" vertical="center" wrapText="1"/>
    </xf>
    <xf numFmtId="0" fontId="7" fillId="4" borderId="0" xfId="8" applyFont="1" applyFill="1" applyBorder="1" applyAlignment="1">
      <alignment horizontal="center" vertical="center"/>
    </xf>
    <xf numFmtId="0" fontId="12" fillId="4" borderId="0" xfId="7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Fill="1" applyBorder="1"/>
    <xf numFmtId="43" fontId="7" fillId="4" borderId="10" xfId="9" applyFont="1" applyFill="1" applyBorder="1" applyAlignment="1" applyProtection="1">
      <alignment horizontal="center" vertical="center" wrapText="1"/>
      <protection hidden="1"/>
    </xf>
    <xf numFmtId="14" fontId="30" fillId="0" borderId="0" xfId="10" applyNumberFormat="1" applyFont="1" applyBorder="1" applyAlignment="1">
      <alignment vertical="top"/>
    </xf>
    <xf numFmtId="0" fontId="5" fillId="0" borderId="0" xfId="8" applyFont="1" applyBorder="1"/>
    <xf numFmtId="40" fontId="30" fillId="0" borderId="0" xfId="10" applyNumberFormat="1" applyFont="1" applyBorder="1" applyAlignment="1">
      <alignment vertical="top"/>
    </xf>
    <xf numFmtId="40" fontId="5" fillId="0" borderId="0" xfId="8" applyNumberFormat="1" applyFont="1" applyBorder="1"/>
    <xf numFmtId="0" fontId="5" fillId="4" borderId="0" xfId="8" applyFont="1" applyFill="1" applyBorder="1"/>
    <xf numFmtId="0" fontId="5" fillId="0" borderId="0" xfId="8" applyFont="1" applyBorder="1" applyAlignment="1">
      <alignment horizontal="center"/>
    </xf>
    <xf numFmtId="0" fontId="5" fillId="0" borderId="0" xfId="8" applyFont="1" applyBorder="1" applyAlignment="1">
      <alignment horizontal="right"/>
    </xf>
    <xf numFmtId="43" fontId="5" fillId="0" borderId="0" xfId="1" applyFont="1" applyBorder="1"/>
    <xf numFmtId="43" fontId="31" fillId="0" borderId="13" xfId="1" applyFont="1" applyFill="1" applyBorder="1"/>
    <xf numFmtId="0" fontId="11" fillId="0" borderId="0" xfId="8" applyFont="1" applyFill="1" applyBorder="1"/>
    <xf numFmtId="44" fontId="32" fillId="0" borderId="0" xfId="10" applyNumberFormat="1" applyFont="1" applyFill="1" applyBorder="1" applyAlignment="1">
      <alignment horizontal="left" vertical="top" wrapText="1"/>
    </xf>
    <xf numFmtId="14" fontId="18" fillId="2" borderId="1" xfId="0" applyNumberFormat="1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/>
    </xf>
    <xf numFmtId="0" fontId="18" fillId="4" borderId="2" xfId="8" applyFont="1" applyFill="1" applyBorder="1" applyAlignment="1"/>
    <xf numFmtId="0" fontId="18" fillId="2" borderId="2" xfId="0" applyFont="1" applyFill="1" applyBorder="1" applyAlignment="1"/>
    <xf numFmtId="43" fontId="18" fillId="2" borderId="2" xfId="1" applyFont="1" applyFill="1" applyBorder="1" applyAlignment="1"/>
    <xf numFmtId="0" fontId="18" fillId="4" borderId="2" xfId="0" applyFont="1" applyFill="1" applyBorder="1" applyAlignment="1"/>
    <xf numFmtId="0" fontId="0" fillId="2" borderId="5" xfId="0" applyFill="1" applyBorder="1" applyAlignment="1"/>
    <xf numFmtId="0" fontId="0" fillId="0" borderId="0" xfId="0" applyAlignment="1"/>
    <xf numFmtId="0" fontId="33" fillId="0" borderId="0" xfId="0" applyFont="1" applyAlignment="1">
      <alignment horizontal="center"/>
    </xf>
    <xf numFmtId="14" fontId="18" fillId="2" borderId="4" xfId="0" applyNumberFormat="1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40" fontId="18" fillId="2" borderId="0" xfId="10" applyNumberFormat="1" applyFont="1" applyFill="1" applyBorder="1" applyAlignment="1">
      <alignment horizontal="left" vertical="top"/>
    </xf>
    <xf numFmtId="0" fontId="18" fillId="4" borderId="0" xfId="8" applyFont="1" applyFill="1" applyBorder="1" applyAlignment="1"/>
    <xf numFmtId="0" fontId="18" fillId="2" borderId="0" xfId="0" applyFont="1" applyFill="1" applyBorder="1" applyAlignment="1"/>
    <xf numFmtId="43" fontId="18" fillId="2" borderId="0" xfId="1" applyFont="1" applyFill="1" applyBorder="1" applyAlignment="1"/>
    <xf numFmtId="0" fontId="18" fillId="4" borderId="0" xfId="0" applyFont="1" applyFill="1" applyBorder="1" applyAlignment="1"/>
    <xf numFmtId="0" fontId="18" fillId="2" borderId="0" xfId="11" applyFont="1" applyFill="1" applyBorder="1" applyAlignment="1"/>
    <xf numFmtId="0" fontId="18" fillId="2" borderId="0" xfId="11" applyNumberFormat="1" applyFont="1" applyFill="1" applyBorder="1" applyAlignment="1" applyProtection="1">
      <alignment horizontal="left" vertical="top"/>
    </xf>
    <xf numFmtId="167" fontId="18" fillId="2" borderId="5" xfId="11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/>
    <xf numFmtId="167" fontId="35" fillId="7" borderId="14" xfId="11" applyNumberFormat="1" applyFont="1" applyFill="1" applyBorder="1" applyAlignment="1" applyProtection="1">
      <alignment horizontal="right" vertical="top"/>
    </xf>
    <xf numFmtId="0" fontId="18" fillId="2" borderId="5" xfId="0" applyFont="1" applyFill="1" applyBorder="1" applyAlignment="1"/>
    <xf numFmtId="14" fontId="18" fillId="2" borderId="7" xfId="0" applyNumberFormat="1" applyFont="1" applyFill="1" applyBorder="1" applyAlignment="1">
      <alignment horizontal="left" vertical="top"/>
    </xf>
    <xf numFmtId="0" fontId="18" fillId="2" borderId="8" xfId="0" applyFont="1" applyFill="1" applyBorder="1" applyAlignment="1">
      <alignment horizontal="left" vertical="top"/>
    </xf>
    <xf numFmtId="40" fontId="18" fillId="2" borderId="8" xfId="10" applyNumberFormat="1" applyFont="1" applyFill="1" applyBorder="1" applyAlignment="1">
      <alignment horizontal="left" vertical="top"/>
    </xf>
    <xf numFmtId="0" fontId="18" fillId="4" borderId="8" xfId="8" applyFont="1" applyFill="1" applyBorder="1" applyAlignment="1"/>
    <xf numFmtId="0" fontId="18" fillId="2" borderId="8" xfId="0" applyFont="1" applyFill="1" applyBorder="1" applyAlignment="1"/>
    <xf numFmtId="43" fontId="18" fillId="2" borderId="8" xfId="1" applyFont="1" applyFill="1" applyBorder="1" applyAlignment="1"/>
    <xf numFmtId="0" fontId="18" fillId="4" borderId="8" xfId="0" applyFont="1" applyFill="1" applyBorder="1" applyAlignment="1"/>
    <xf numFmtId="0" fontId="18" fillId="2" borderId="9" xfId="0" applyFont="1" applyFill="1" applyBorder="1" applyAlignment="1"/>
    <xf numFmtId="14" fontId="32" fillId="2" borderId="0" xfId="0" applyNumberFormat="1" applyFont="1" applyFill="1" applyBorder="1" applyAlignment="1">
      <alignment horizontal="left" vertical="top"/>
    </xf>
    <xf numFmtId="0" fontId="32" fillId="2" borderId="0" xfId="0" applyFont="1" applyFill="1" applyBorder="1" applyAlignment="1">
      <alignment horizontal="left" vertical="top"/>
    </xf>
    <xf numFmtId="40" fontId="32" fillId="2" borderId="0" xfId="10" applyNumberFormat="1" applyFont="1" applyFill="1" applyBorder="1" applyAlignment="1">
      <alignment horizontal="left" vertical="top"/>
    </xf>
    <xf numFmtId="40" fontId="22" fillId="2" borderId="0" xfId="12" applyNumberFormat="1" applyFont="1" applyFill="1" applyBorder="1" applyAlignment="1"/>
    <xf numFmtId="40" fontId="32" fillId="2" borderId="0" xfId="1" applyNumberFormat="1" applyFont="1" applyFill="1" applyBorder="1" applyAlignment="1">
      <alignment horizontal="left" vertical="top"/>
    </xf>
    <xf numFmtId="40" fontId="8" fillId="2" borderId="0" xfId="1" applyNumberFormat="1" applyFont="1" applyFill="1" applyBorder="1" applyAlignment="1"/>
    <xf numFmtId="40" fontId="32" fillId="2" borderId="0" xfId="0" applyNumberFormat="1" applyFont="1" applyFill="1" applyBorder="1" applyAlignment="1">
      <alignment horizontal="left" vertical="top"/>
    </xf>
    <xf numFmtId="40" fontId="36" fillId="0" borderId="0" xfId="10" applyNumberFormat="1" applyFont="1" applyFill="1" applyBorder="1" applyAlignment="1">
      <alignment horizontal="left" vertical="top"/>
    </xf>
    <xf numFmtId="0" fontId="37" fillId="2" borderId="0" xfId="8" applyFont="1" applyFill="1" applyBorder="1" applyAlignment="1"/>
    <xf numFmtId="0" fontId="37" fillId="4" borderId="0" xfId="8" applyFont="1" applyFill="1" applyBorder="1" applyAlignment="1"/>
    <xf numFmtId="0" fontId="37" fillId="2" borderId="0" xfId="8" applyFont="1" applyFill="1" applyBorder="1" applyAlignment="1">
      <alignment horizontal="center"/>
    </xf>
    <xf numFmtId="0" fontId="37" fillId="2" borderId="0" xfId="8" applyFont="1" applyFill="1" applyBorder="1" applyAlignment="1">
      <alignment horizontal="right"/>
    </xf>
    <xf numFmtId="43" fontId="37" fillId="2" borderId="0" xfId="1" applyFont="1" applyFill="1" applyBorder="1" applyAlignment="1"/>
    <xf numFmtId="0" fontId="0" fillId="2" borderId="0" xfId="0" applyFill="1" applyAlignment="1"/>
    <xf numFmtId="0" fontId="2" fillId="2" borderId="0" xfId="8" applyFont="1" applyFill="1" applyBorder="1"/>
    <xf numFmtId="0" fontId="37" fillId="4" borderId="0" xfId="8" applyFont="1" applyFill="1" applyBorder="1"/>
    <xf numFmtId="0" fontId="37" fillId="2" borderId="0" xfId="8" applyFont="1" applyFill="1" applyBorder="1"/>
    <xf numFmtId="43" fontId="37" fillId="2" borderId="0" xfId="1" applyFont="1" applyFill="1" applyBorder="1"/>
    <xf numFmtId="0" fontId="38" fillId="2" borderId="0" xfId="0" applyFont="1" applyFill="1" applyBorder="1"/>
    <xf numFmtId="0" fontId="2" fillId="4" borderId="0" xfId="8" applyFont="1" applyFill="1" applyBorder="1"/>
    <xf numFmtId="0" fontId="2" fillId="2" borderId="0" xfId="8" applyFont="1" applyFill="1" applyBorder="1" applyAlignment="1">
      <alignment horizontal="center"/>
    </xf>
    <xf numFmtId="0" fontId="2" fillId="2" borderId="0" xfId="8" applyFont="1" applyFill="1" applyBorder="1" applyAlignment="1">
      <alignment horizontal="right"/>
    </xf>
    <xf numFmtId="43" fontId="2" fillId="2" borderId="0" xfId="1" applyFont="1" applyFill="1" applyBorder="1"/>
    <xf numFmtId="0" fontId="21" fillId="4" borderId="0" xfId="0" applyFont="1" applyFill="1" applyBorder="1"/>
    <xf numFmtId="0" fontId="21" fillId="2" borderId="0" xfId="0" applyFont="1" applyFill="1" applyBorder="1" applyAlignment="1">
      <alignment horizontal="center"/>
    </xf>
    <xf numFmtId="43" fontId="21" fillId="2" borderId="0" xfId="1" applyFont="1" applyFill="1" applyBorder="1"/>
    <xf numFmtId="0" fontId="11" fillId="2" borderId="0" xfId="0" applyFont="1" applyFill="1" applyBorder="1"/>
    <xf numFmtId="0" fontId="19" fillId="2" borderId="0" xfId="8" applyFont="1" applyFill="1" applyBorder="1"/>
    <xf numFmtId="40" fontId="11" fillId="2" borderId="0" xfId="0" applyNumberFormat="1" applyFont="1" applyFill="1" applyBorder="1"/>
    <xf numFmtId="40" fontId="0" fillId="2" borderId="8" xfId="0" applyNumberFormat="1" applyFill="1" applyBorder="1"/>
    <xf numFmtId="0" fontId="0" fillId="4" borderId="8" xfId="0" applyFill="1" applyBorder="1"/>
    <xf numFmtId="0" fontId="0" fillId="2" borderId="8" xfId="0" applyFill="1" applyBorder="1" applyAlignment="1">
      <alignment horizontal="center"/>
    </xf>
    <xf numFmtId="43" fontId="0" fillId="2" borderId="8" xfId="1" applyFont="1" applyFill="1" applyBorder="1"/>
    <xf numFmtId="0" fontId="0" fillId="2" borderId="8" xfId="0" applyFont="1" applyFill="1" applyBorder="1"/>
    <xf numFmtId="0" fontId="15" fillId="2" borderId="0" xfId="0" applyFont="1" applyFill="1" applyBorder="1"/>
    <xf numFmtId="40" fontId="15" fillId="2" borderId="0" xfId="0" applyNumberFormat="1" applyFont="1" applyFill="1" applyBorder="1"/>
    <xf numFmtId="0" fontId="11" fillId="2" borderId="2" xfId="0" applyFont="1" applyFill="1" applyBorder="1"/>
    <xf numFmtId="40" fontId="11" fillId="2" borderId="2" xfId="0" applyNumberFormat="1" applyFont="1" applyFill="1" applyBorder="1"/>
    <xf numFmtId="40" fontId="29" fillId="2" borderId="2" xfId="0" applyNumberFormat="1" applyFont="1" applyFill="1" applyBorder="1" applyAlignment="1">
      <alignment horizontal="center"/>
    </xf>
    <xf numFmtId="40" fontId="29" fillId="2" borderId="11" xfId="0" applyNumberFormat="1" applyFont="1" applyFill="1" applyBorder="1" applyAlignment="1">
      <alignment horizontal="center"/>
    </xf>
    <xf numFmtId="0" fontId="41" fillId="2" borderId="0" xfId="0" applyFont="1" applyFill="1" applyBorder="1"/>
    <xf numFmtId="40" fontId="41" fillId="2" borderId="0" xfId="0" applyNumberFormat="1" applyFont="1" applyFill="1" applyBorder="1"/>
    <xf numFmtId="43" fontId="14" fillId="6" borderId="10" xfId="9" applyFont="1" applyFill="1" applyBorder="1" applyAlignment="1" applyProtection="1">
      <alignment horizontal="center" vertical="center" wrapText="1"/>
      <protection hidden="1"/>
    </xf>
    <xf numFmtId="40" fontId="14" fillId="6" borderId="10" xfId="9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/>
    <xf numFmtId="0" fontId="21" fillId="0" borderId="0" xfId="0" applyFont="1"/>
    <xf numFmtId="43" fontId="14" fillId="6" borderId="10" xfId="1" applyFont="1" applyFill="1" applyBorder="1" applyAlignment="1" applyProtection="1">
      <alignment horizontal="center" vertical="center" wrapText="1"/>
      <protection hidden="1"/>
    </xf>
    <xf numFmtId="43" fontId="14" fillId="6" borderId="10" xfId="9" applyFont="1" applyFill="1" applyBorder="1" applyAlignment="1" applyProtection="1">
      <alignment horizontal="center" vertical="center"/>
      <protection hidden="1"/>
    </xf>
    <xf numFmtId="43" fontId="14" fillId="4" borderId="10" xfId="9" applyFont="1" applyFill="1" applyBorder="1" applyAlignment="1" applyProtection="1">
      <alignment horizontal="center" vertical="center"/>
      <protection hidden="1"/>
    </xf>
    <xf numFmtId="43" fontId="14" fillId="4" borderId="10" xfId="9" applyFont="1" applyFill="1" applyBorder="1" applyAlignment="1" applyProtection="1">
      <alignment horizontal="center" vertical="center" wrapText="1"/>
      <protection hidden="1"/>
    </xf>
    <xf numFmtId="43" fontId="23" fillId="6" borderId="10" xfId="9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/>
    <xf numFmtId="167" fontId="18" fillId="2" borderId="5" xfId="0" applyNumberFormat="1" applyFont="1" applyFill="1" applyBorder="1" applyAlignment="1"/>
    <xf numFmtId="0" fontId="18" fillId="2" borderId="2" xfId="0" applyFont="1" applyFill="1" applyBorder="1" applyAlignment="1">
      <alignment horizontal="left"/>
    </xf>
    <xf numFmtId="43" fontId="18" fillId="2" borderId="2" xfId="1" applyFont="1" applyFill="1" applyBorder="1" applyAlignment="1">
      <alignment horizontal="left" vertical="top"/>
    </xf>
    <xf numFmtId="167" fontId="18" fillId="2" borderId="3" xfId="0" applyNumberFormat="1" applyFont="1" applyFill="1" applyBorder="1" applyAlignment="1">
      <alignment horizontal="right" vertical="top"/>
    </xf>
    <xf numFmtId="0" fontId="18" fillId="2" borderId="0" xfId="0" applyFont="1" applyFill="1" applyBorder="1" applyAlignment="1">
      <alignment horizontal="left"/>
    </xf>
    <xf numFmtId="43" fontId="18" fillId="2" borderId="0" xfId="1" applyFont="1" applyFill="1" applyBorder="1" applyAlignment="1">
      <alignment horizontal="left" vertical="top"/>
    </xf>
    <xf numFmtId="167" fontId="18" fillId="2" borderId="5" xfId="0" applyNumberFormat="1" applyFont="1" applyFill="1" applyBorder="1" applyAlignment="1">
      <alignment horizontal="right" vertical="top"/>
    </xf>
    <xf numFmtId="43" fontId="18" fillId="2" borderId="0" xfId="1" applyFont="1" applyFill="1" applyBorder="1" applyAlignment="1">
      <alignment horizontal="left"/>
    </xf>
    <xf numFmtId="43" fontId="18" fillId="2" borderId="0" xfId="1" applyFont="1" applyFill="1" applyBorder="1" applyAlignment="1">
      <alignment horizontal="left" vertical="center"/>
    </xf>
    <xf numFmtId="43" fontId="18" fillId="2" borderId="8" xfId="1" applyFont="1" applyFill="1" applyBorder="1" applyAlignment="1">
      <alignment horizontal="left" vertical="top"/>
    </xf>
    <xf numFmtId="0" fontId="0" fillId="2" borderId="0" xfId="0" applyNumberFormat="1" applyFill="1" applyAlignment="1">
      <alignment horizontal="center" vertical="center"/>
    </xf>
    <xf numFmtId="0" fontId="3" fillId="2" borderId="2" xfId="8" applyFont="1" applyFill="1" applyBorder="1"/>
    <xf numFmtId="0" fontId="42" fillId="2" borderId="2" xfId="8" applyFont="1" applyFill="1" applyBorder="1"/>
    <xf numFmtId="0" fontId="42" fillId="4" borderId="2" xfId="8" applyFont="1" applyFill="1" applyBorder="1"/>
    <xf numFmtId="0" fontId="42" fillId="2" borderId="2" xfId="8" applyNumberFormat="1" applyFont="1" applyFill="1" applyBorder="1" applyAlignment="1">
      <alignment horizontal="center" vertical="center"/>
    </xf>
    <xf numFmtId="0" fontId="42" fillId="2" borderId="2" xfId="8" applyFont="1" applyFill="1" applyBorder="1" applyAlignment="1">
      <alignment horizontal="center"/>
    </xf>
    <xf numFmtId="0" fontId="27" fillId="2" borderId="3" xfId="0" applyFont="1" applyFill="1" applyBorder="1"/>
    <xf numFmtId="0" fontId="27" fillId="2" borderId="0" xfId="0" applyFont="1" applyFill="1"/>
    <xf numFmtId="0" fontId="27" fillId="0" borderId="0" xfId="0" applyFont="1"/>
    <xf numFmtId="0" fontId="3" fillId="2" borderId="0" xfId="8" applyFont="1" applyFill="1" applyBorder="1"/>
    <xf numFmtId="0" fontId="42" fillId="2" borderId="0" xfId="8" applyFont="1" applyFill="1" applyBorder="1"/>
    <xf numFmtId="0" fontId="42" fillId="4" borderId="0" xfId="8" applyFont="1" applyFill="1" applyBorder="1"/>
    <xf numFmtId="0" fontId="42" fillId="2" borderId="0" xfId="8" applyNumberFormat="1" applyFont="1" applyFill="1" applyBorder="1" applyAlignment="1">
      <alignment horizontal="center" vertical="center"/>
    </xf>
    <xf numFmtId="0" fontId="42" fillId="2" borderId="0" xfId="8" applyFont="1" applyFill="1" applyBorder="1" applyAlignment="1">
      <alignment horizontal="center"/>
    </xf>
    <xf numFmtId="0" fontId="27" fillId="2" borderId="5" xfId="0" applyFont="1" applyFill="1" applyBorder="1"/>
    <xf numFmtId="0" fontId="26" fillId="2" borderId="0" xfId="17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  <xf numFmtId="0" fontId="3" fillId="4" borderId="0" xfId="8" applyFont="1" applyFill="1" applyBorder="1"/>
    <xf numFmtId="0" fontId="3" fillId="2" borderId="0" xfId="8" applyNumberFormat="1" applyFont="1" applyFill="1" applyBorder="1" applyAlignment="1">
      <alignment horizontal="center" vertical="center"/>
    </xf>
    <xf numFmtId="0" fontId="3" fillId="2" borderId="0" xfId="8" applyFont="1" applyFill="1" applyBorder="1" applyAlignment="1">
      <alignment horizontal="center"/>
    </xf>
    <xf numFmtId="0" fontId="41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0" fontId="41" fillId="2" borderId="4" xfId="0" applyFont="1" applyFill="1" applyBorder="1" applyAlignment="1">
      <alignment vertical="center"/>
    </xf>
    <xf numFmtId="14" fontId="43" fillId="0" borderId="0" xfId="10" applyNumberFormat="1" applyFont="1" applyBorder="1" applyAlignment="1">
      <alignment vertical="top"/>
    </xf>
    <xf numFmtId="0" fontId="3" fillId="0" borderId="0" xfId="8" applyFont="1" applyBorder="1"/>
    <xf numFmtId="0" fontId="3" fillId="0" borderId="0" xfId="8" applyFont="1" applyBorder="1" applyAlignment="1">
      <alignment horizontal="center"/>
    </xf>
    <xf numFmtId="0" fontId="1" fillId="4" borderId="0" xfId="8" applyFont="1" applyFill="1" applyBorder="1"/>
    <xf numFmtId="0" fontId="3" fillId="0" borderId="0" xfId="8" applyNumberFormat="1" applyFont="1" applyBorder="1" applyAlignment="1">
      <alignment horizontal="center" vertical="center"/>
    </xf>
    <xf numFmtId="44" fontId="18" fillId="2" borderId="2" xfId="0" applyNumberFormat="1" applyFont="1" applyFill="1" applyBorder="1" applyAlignment="1">
      <alignment horizontal="left" vertical="top"/>
    </xf>
    <xf numFmtId="44" fontId="18" fillId="2" borderId="2" xfId="2" applyFont="1" applyFill="1" applyBorder="1" applyAlignment="1"/>
    <xf numFmtId="0" fontId="18" fillId="4" borderId="2" xfId="8" applyFont="1" applyFill="1" applyBorder="1" applyAlignment="1">
      <alignment horizontal="left" vertical="top"/>
    </xf>
    <xf numFmtId="44" fontId="18" fillId="2" borderId="0" xfId="0" applyNumberFormat="1" applyFont="1" applyFill="1" applyBorder="1" applyAlignment="1">
      <alignment horizontal="left" vertical="top"/>
    </xf>
    <xf numFmtId="44" fontId="18" fillId="2" borderId="0" xfId="2" applyFont="1" applyFill="1" applyBorder="1" applyAlignment="1"/>
    <xf numFmtId="0" fontId="18" fillId="4" borderId="0" xfId="8" applyFont="1" applyFill="1" applyBorder="1" applyAlignment="1">
      <alignment horizontal="left" vertical="top"/>
    </xf>
    <xf numFmtId="0" fontId="18" fillId="2" borderId="0" xfId="0" applyNumberFormat="1" applyFont="1" applyFill="1" applyBorder="1" applyAlignment="1" applyProtection="1">
      <alignment horizontal="left" vertical="top"/>
    </xf>
    <xf numFmtId="167" fontId="18" fillId="2" borderId="5" xfId="0" applyNumberFormat="1" applyFont="1" applyFill="1" applyBorder="1" applyAlignment="1" applyProtection="1">
      <alignment horizontal="right" vertical="top"/>
    </xf>
    <xf numFmtId="0" fontId="18" fillId="2" borderId="0" xfId="6" applyFont="1" applyFill="1" applyBorder="1" applyAlignment="1"/>
    <xf numFmtId="0" fontId="18" fillId="2" borderId="0" xfId="6" applyNumberFormat="1" applyFont="1" applyFill="1" applyBorder="1" applyAlignment="1" applyProtection="1">
      <alignment horizontal="left" vertical="top"/>
    </xf>
    <xf numFmtId="167" fontId="18" fillId="2" borderId="5" xfId="6" applyNumberFormat="1" applyFont="1" applyFill="1" applyBorder="1" applyAlignment="1" applyProtection="1">
      <alignment horizontal="right" vertical="top"/>
    </xf>
    <xf numFmtId="44" fontId="18" fillId="2" borderId="8" xfId="0" applyNumberFormat="1" applyFont="1" applyFill="1" applyBorder="1" applyAlignment="1">
      <alignment horizontal="left" vertical="top"/>
    </xf>
    <xf numFmtId="44" fontId="18" fillId="2" borderId="8" xfId="2" applyFont="1" applyFill="1" applyBorder="1" applyAlignment="1"/>
    <xf numFmtId="0" fontId="18" fillId="4" borderId="8" xfId="8" applyFont="1" applyFill="1" applyBorder="1" applyAlignment="1">
      <alignment horizontal="left" vertical="top"/>
    </xf>
    <xf numFmtId="0" fontId="18" fillId="2" borderId="8" xfId="0" applyNumberFormat="1" applyFont="1" applyFill="1" applyBorder="1" applyAlignment="1" applyProtection="1">
      <alignment horizontal="left" vertical="top"/>
    </xf>
    <xf numFmtId="14" fontId="5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44" fontId="5" fillId="2" borderId="0" xfId="0" applyNumberFormat="1" applyFont="1" applyFill="1" applyBorder="1" applyAlignment="1">
      <alignment horizontal="left" vertical="top"/>
    </xf>
    <xf numFmtId="44" fontId="11" fillId="2" borderId="0" xfId="2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21" fillId="4" borderId="0" xfId="8" applyFont="1" applyFill="1" applyBorder="1" applyAlignment="1">
      <alignment horizontal="left" vertical="top"/>
    </xf>
    <xf numFmtId="0" fontId="37" fillId="2" borderId="0" xfId="18" applyFont="1" applyFill="1" applyBorder="1"/>
    <xf numFmtId="43" fontId="37" fillId="2" borderId="0" xfId="4" applyFont="1" applyFill="1" applyBorder="1"/>
    <xf numFmtId="0" fontId="37" fillId="4" borderId="0" xfId="18" applyFont="1" applyFill="1" applyBorder="1"/>
    <xf numFmtId="0" fontId="21" fillId="4" borderId="0" xfId="8" applyFont="1" applyFill="1" applyBorder="1" applyAlignment="1"/>
    <xf numFmtId="0" fontId="21" fillId="2" borderId="0" xfId="0" applyNumberFormat="1" applyFont="1" applyFill="1" applyBorder="1" applyAlignment="1" applyProtection="1">
      <alignment horizontal="left" vertical="top"/>
    </xf>
    <xf numFmtId="0" fontId="21" fillId="2" borderId="0" xfId="0" applyFont="1" applyFill="1" applyBorder="1" applyAlignment="1"/>
    <xf numFmtId="0" fontId="5" fillId="2" borderId="0" xfId="8" applyFont="1" applyFill="1" applyBorder="1"/>
    <xf numFmtId="4" fontId="3" fillId="2" borderId="0" xfId="8" applyNumberFormat="1" applyFont="1" applyFill="1" applyBorder="1"/>
    <xf numFmtId="0" fontId="22" fillId="4" borderId="0" xfId="7" applyFill="1" applyBorder="1"/>
    <xf numFmtId="0" fontId="0" fillId="2" borderId="0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2" borderId="0" xfId="8" applyFont="1" applyFill="1" applyBorder="1"/>
    <xf numFmtId="0" fontId="5" fillId="2" borderId="2" xfId="8" applyFont="1" applyFill="1" applyBorder="1"/>
    <xf numFmtId="0" fontId="29" fillId="2" borderId="11" xfId="6" applyFont="1" applyFill="1" applyBorder="1" applyAlignment="1">
      <alignment horizontal="center"/>
    </xf>
    <xf numFmtId="0" fontId="24" fillId="2" borderId="0" xfId="17" applyFont="1" applyFill="1" applyBorder="1" applyAlignment="1">
      <alignment horizontal="center"/>
    </xf>
    <xf numFmtId="0" fontId="29" fillId="2" borderId="11" xfId="8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14" fillId="4" borderId="10" xfId="8" applyFont="1" applyFill="1" applyBorder="1" applyAlignment="1">
      <alignment horizontal="center" vertical="center"/>
    </xf>
    <xf numFmtId="0" fontId="15" fillId="4" borderId="10" xfId="8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4" borderId="10" xfId="8" applyFont="1" applyFill="1" applyBorder="1" applyAlignment="1">
      <alignment horizontal="center" vertical="center"/>
    </xf>
    <xf numFmtId="43" fontId="23" fillId="4" borderId="10" xfId="9" applyFont="1" applyFill="1" applyBorder="1" applyAlignment="1" applyProtection="1">
      <alignment horizontal="center" vertical="center" wrapText="1"/>
      <protection hidden="1"/>
    </xf>
    <xf numFmtId="0" fontId="14" fillId="6" borderId="10" xfId="9" applyNumberFormat="1" applyFont="1" applyFill="1" applyBorder="1" applyAlignment="1" applyProtection="1">
      <alignment horizontal="center" vertical="center" wrapText="1"/>
      <protection hidden="1"/>
    </xf>
    <xf numFmtId="167" fontId="18" fillId="2" borderId="9" xfId="0" applyNumberFormat="1" applyFont="1" applyFill="1" applyBorder="1" applyAlignment="1" applyProtection="1">
      <alignment horizontal="right" vertical="top"/>
    </xf>
    <xf numFmtId="0" fontId="11" fillId="2" borderId="3" xfId="0" applyFont="1" applyFill="1" applyBorder="1"/>
    <xf numFmtId="0" fontId="11" fillId="2" borderId="5" xfId="0" applyFont="1" applyFill="1" applyBorder="1"/>
    <xf numFmtId="0" fontId="38" fillId="0" borderId="0" xfId="0" applyFont="1"/>
    <xf numFmtId="4" fontId="14" fillId="2" borderId="15" xfId="13" applyNumberFormat="1" applyFont="1" applyFill="1" applyBorder="1"/>
    <xf numFmtId="168" fontId="23" fillId="2" borderId="0" xfId="13" applyFont="1" applyFill="1" applyBorder="1" applyAlignment="1">
      <alignment horizontal="right"/>
    </xf>
    <xf numFmtId="168" fontId="15" fillId="2" borderId="0" xfId="13" applyFont="1" applyFill="1" applyBorder="1"/>
    <xf numFmtId="168" fontId="23" fillId="2" borderId="0" xfId="13" applyFont="1" applyFill="1" applyBorder="1"/>
    <xf numFmtId="168" fontId="23" fillId="2" borderId="0" xfId="13" applyFont="1" applyFill="1" applyBorder="1" applyAlignment="1">
      <alignment horizontal="center"/>
    </xf>
    <xf numFmtId="4" fontId="15" fillId="2" borderId="0" xfId="13" applyNumberFormat="1" applyFont="1" applyFill="1" applyBorder="1"/>
    <xf numFmtId="168" fontId="15" fillId="2" borderId="0" xfId="13" applyFont="1" applyFill="1" applyBorder="1" applyAlignment="1">
      <alignment horizontal="right"/>
    </xf>
    <xf numFmtId="4" fontId="23" fillId="2" borderId="16" xfId="13" applyNumberFormat="1" applyFont="1" applyFill="1" applyBorder="1"/>
    <xf numFmtId="4" fontId="23" fillId="2" borderId="11" xfId="13" applyNumberFormat="1" applyFont="1" applyFill="1" applyBorder="1"/>
    <xf numFmtId="43" fontId="13" fillId="2" borderId="0" xfId="15" applyNumberFormat="1" applyFont="1" applyFill="1" applyBorder="1" applyAlignment="1">
      <alignment horizontal="right"/>
    </xf>
    <xf numFmtId="43" fontId="13" fillId="2" borderId="11" xfId="15" applyNumberFormat="1" applyFont="1" applyFill="1" applyBorder="1"/>
    <xf numFmtId="4" fontId="23" fillId="2" borderId="0" xfId="13" applyNumberFormat="1" applyFont="1" applyFill="1" applyBorder="1"/>
    <xf numFmtId="0" fontId="15" fillId="2" borderId="0" xfId="7" applyFont="1" applyFill="1" applyBorder="1" applyAlignment="1">
      <alignment horizontal="left" vertical="top"/>
    </xf>
    <xf numFmtId="4" fontId="13" fillId="2" borderId="0" xfId="8" applyNumberFormat="1" applyFont="1" applyFill="1" applyBorder="1"/>
    <xf numFmtId="168" fontId="23" fillId="2" borderId="0" xfId="13" applyFont="1" applyFill="1" applyAlignment="1">
      <alignment horizontal="center"/>
    </xf>
    <xf numFmtId="0" fontId="1" fillId="2" borderId="0" xfId="0" applyFont="1" applyFill="1" applyBorder="1"/>
    <xf numFmtId="40" fontId="15" fillId="2" borderId="0" xfId="12" applyNumberFormat="1" applyFont="1" applyFill="1" applyBorder="1"/>
    <xf numFmtId="40" fontId="13" fillId="2" borderId="0" xfId="1" applyNumberFormat="1" applyFont="1" applyFill="1" applyBorder="1"/>
    <xf numFmtId="40" fontId="13" fillId="0" borderId="0" xfId="10" applyNumberFormat="1" applyFont="1" applyFill="1" applyBorder="1" applyAlignment="1">
      <alignment horizontal="left" vertical="top" wrapText="1"/>
    </xf>
    <xf numFmtId="40" fontId="15" fillId="2" borderId="12" xfId="12" applyNumberFormat="1" applyFont="1" applyFill="1" applyBorder="1"/>
    <xf numFmtId="40" fontId="13" fillId="2" borderId="12" xfId="1" applyNumberFormat="1" applyFont="1" applyFill="1" applyBorder="1"/>
    <xf numFmtId="40" fontId="13" fillId="2" borderId="0" xfId="10" applyNumberFormat="1" applyFont="1" applyFill="1" applyBorder="1" applyAlignment="1">
      <alignment horizontal="left" vertical="top" wrapText="1"/>
    </xf>
    <xf numFmtId="40" fontId="13" fillId="2" borderId="0" xfId="1" applyNumberFormat="1" applyFont="1" applyFill="1" applyBorder="1" applyAlignment="1">
      <alignment horizontal="left" vertical="top"/>
    </xf>
    <xf numFmtId="40" fontId="13" fillId="2" borderId="0" xfId="0" applyNumberFormat="1" applyFont="1" applyFill="1" applyBorder="1" applyAlignment="1">
      <alignment horizontal="left" vertical="top"/>
    </xf>
    <xf numFmtId="40" fontId="13" fillId="2" borderId="0" xfId="0" applyNumberFormat="1" applyFont="1" applyFill="1" applyBorder="1" applyAlignment="1">
      <alignment horizontal="left" vertical="top" wrapText="1"/>
    </xf>
    <xf numFmtId="40" fontId="13" fillId="2" borderId="0" xfId="8" applyNumberFormat="1" applyFont="1" applyFill="1" applyBorder="1"/>
    <xf numFmtId="40" fontId="13" fillId="2" borderId="12" xfId="10" applyNumberFormat="1" applyFont="1" applyFill="1" applyBorder="1" applyAlignment="1">
      <alignment horizontal="left" vertical="top" wrapText="1"/>
    </xf>
    <xf numFmtId="40" fontId="13" fillId="2" borderId="12" xfId="1" applyNumberFormat="1" applyFont="1" applyFill="1" applyBorder="1" applyAlignment="1">
      <alignment horizontal="left" vertical="top"/>
    </xf>
    <xf numFmtId="40" fontId="13" fillId="2" borderId="12" xfId="0" applyNumberFormat="1" applyFont="1" applyFill="1" applyBorder="1" applyAlignment="1">
      <alignment horizontal="left" vertical="top"/>
    </xf>
    <xf numFmtId="40" fontId="13" fillId="2" borderId="12" xfId="0" applyNumberFormat="1" applyFont="1" applyFill="1" applyBorder="1" applyAlignment="1">
      <alignment horizontal="left" vertical="top" wrapText="1"/>
    </xf>
    <xf numFmtId="40" fontId="13" fillId="2" borderId="12" xfId="8" applyNumberFormat="1" applyFont="1" applyFill="1" applyBorder="1"/>
    <xf numFmtId="40" fontId="14" fillId="2" borderId="15" xfId="13" applyNumberFormat="1" applyFont="1" applyFill="1" applyBorder="1"/>
    <xf numFmtId="40" fontId="14" fillId="2" borderId="0" xfId="13" applyNumberFormat="1" applyFont="1" applyFill="1" applyBorder="1"/>
    <xf numFmtId="40" fontId="15" fillId="2" borderId="0" xfId="13" applyNumberFormat="1" applyFont="1" applyFill="1" applyBorder="1"/>
    <xf numFmtId="40" fontId="23" fillId="2" borderId="0" xfId="13" applyNumberFormat="1" applyFont="1" applyFill="1" applyBorder="1" applyAlignment="1">
      <alignment horizontal="center"/>
    </xf>
    <xf numFmtId="40" fontId="23" fillId="2" borderId="0" xfId="13" applyNumberFormat="1" applyFont="1" applyFill="1" applyBorder="1" applyAlignment="1">
      <alignment horizontal="right"/>
    </xf>
    <xf numFmtId="40" fontId="14" fillId="2" borderId="0" xfId="14" applyNumberFormat="1" applyFont="1" applyFill="1" applyBorder="1"/>
    <xf numFmtId="40" fontId="15" fillId="2" borderId="0" xfId="13" applyNumberFormat="1" applyFont="1" applyFill="1" applyBorder="1" applyAlignment="1">
      <alignment horizontal="right"/>
    </xf>
    <xf numFmtId="40" fontId="23" fillId="2" borderId="16" xfId="13" applyNumberFormat="1" applyFont="1" applyFill="1" applyBorder="1"/>
    <xf numFmtId="40" fontId="23" fillId="2" borderId="11" xfId="13" applyNumberFormat="1" applyFont="1" applyFill="1" applyBorder="1"/>
    <xf numFmtId="40" fontId="13" fillId="2" borderId="0" xfId="15" applyNumberFormat="1" applyFont="1" applyFill="1" applyBorder="1" applyAlignment="1">
      <alignment horizontal="right"/>
    </xf>
    <xf numFmtId="40" fontId="13" fillId="2" borderId="11" xfId="15" applyNumberFormat="1" applyFont="1" applyFill="1" applyBorder="1"/>
    <xf numFmtId="40" fontId="23" fillId="2" borderId="0" xfId="13" applyNumberFormat="1" applyFont="1" applyFill="1" applyBorder="1"/>
    <xf numFmtId="0" fontId="27" fillId="2" borderId="1" xfId="0" applyFont="1" applyFill="1" applyBorder="1"/>
    <xf numFmtId="0" fontId="27" fillId="2" borderId="4" xfId="0" applyFont="1" applyFill="1" applyBorder="1"/>
    <xf numFmtId="0" fontId="46" fillId="2" borderId="0" xfId="19" applyFont="1" applyFill="1" applyBorder="1"/>
    <xf numFmtId="0" fontId="48" fillId="2" borderId="0" xfId="20" applyFont="1" applyFill="1" applyBorder="1"/>
    <xf numFmtId="0" fontId="48" fillId="2" borderId="5" xfId="20" applyFont="1" applyFill="1" applyBorder="1"/>
    <xf numFmtId="0" fontId="27" fillId="2" borderId="0" xfId="20" applyFont="1" applyFill="1" applyBorder="1"/>
    <xf numFmtId="0" fontId="27" fillId="2" borderId="5" xfId="20" applyFont="1" applyFill="1" applyBorder="1"/>
    <xf numFmtId="0" fontId="49" fillId="2" borderId="0" xfId="20" applyFont="1" applyFill="1" applyBorder="1"/>
    <xf numFmtId="0" fontId="49" fillId="2" borderId="5" xfId="20" applyFont="1" applyFill="1" applyBorder="1"/>
    <xf numFmtId="0" fontId="24" fillId="8" borderId="10" xfId="20" applyFont="1" applyFill="1" applyBorder="1" applyAlignment="1">
      <alignment vertical="center"/>
    </xf>
    <xf numFmtId="0" fontId="24" fillId="8" borderId="10" xfId="20" applyFont="1" applyFill="1" applyBorder="1" applyAlignment="1">
      <alignment horizontal="center" vertical="center"/>
    </xf>
    <xf numFmtId="0" fontId="50" fillId="2" borderId="5" xfId="20" applyFont="1" applyFill="1" applyBorder="1"/>
    <xf numFmtId="0" fontId="16" fillId="2" borderId="17" xfId="21" applyNumberFormat="1" applyFont="1" applyFill="1" applyBorder="1" applyAlignment="1" applyProtection="1">
      <alignment horizontal="left" vertical="top"/>
    </xf>
    <xf numFmtId="0" fontId="16" fillId="2" borderId="18" xfId="21" applyNumberFormat="1" applyFont="1" applyFill="1" applyBorder="1" applyAlignment="1" applyProtection="1">
      <alignment horizontal="left" vertical="top"/>
    </xf>
    <xf numFmtId="43" fontId="16" fillId="2" borderId="18" xfId="1" applyFont="1" applyFill="1" applyBorder="1" applyAlignment="1"/>
    <xf numFmtId="44" fontId="18" fillId="2" borderId="18" xfId="2" applyFont="1" applyFill="1" applyBorder="1" applyAlignment="1"/>
    <xf numFmtId="43" fontId="16" fillId="2" borderId="18" xfId="1" applyFont="1" applyFill="1" applyBorder="1" applyAlignment="1" applyProtection="1">
      <alignment horizontal="left" vertical="top"/>
    </xf>
    <xf numFmtId="44" fontId="18" fillId="2" borderId="19" xfId="2" applyFont="1" applyFill="1" applyBorder="1" applyAlignment="1"/>
    <xf numFmtId="0" fontId="16" fillId="2" borderId="20" xfId="21" applyNumberFormat="1" applyFont="1" applyFill="1" applyBorder="1" applyAlignment="1" applyProtection="1">
      <alignment horizontal="left" vertical="top"/>
    </xf>
    <xf numFmtId="0" fontId="16" fillId="2" borderId="0" xfId="21" applyNumberFormat="1" applyFont="1" applyFill="1" applyBorder="1" applyAlignment="1" applyProtection="1">
      <alignment horizontal="left" vertical="top"/>
    </xf>
    <xf numFmtId="43" fontId="16" fillId="2" borderId="0" xfId="1" applyFont="1" applyFill="1" applyBorder="1" applyAlignment="1"/>
    <xf numFmtId="43" fontId="16" fillId="2" borderId="0" xfId="1" applyFont="1" applyFill="1" applyBorder="1" applyAlignment="1" applyProtection="1">
      <alignment horizontal="left" vertical="top"/>
    </xf>
    <xf numFmtId="44" fontId="18" fillId="2" borderId="21" xfId="2" applyFont="1" applyFill="1" applyBorder="1" applyAlignment="1"/>
    <xf numFmtId="0" fontId="16" fillId="2" borderId="22" xfId="21" applyNumberFormat="1" applyFont="1" applyFill="1" applyBorder="1" applyAlignment="1" applyProtection="1">
      <alignment horizontal="left" vertical="top"/>
    </xf>
    <xf numFmtId="0" fontId="16" fillId="2" borderId="12" xfId="21" applyNumberFormat="1" applyFont="1" applyFill="1" applyBorder="1" applyAlignment="1" applyProtection="1">
      <alignment horizontal="left" vertical="top"/>
    </xf>
    <xf numFmtId="43" fontId="16" fillId="2" borderId="12" xfId="1" applyFont="1" applyFill="1" applyBorder="1" applyAlignment="1"/>
    <xf numFmtId="44" fontId="18" fillId="2" borderId="12" xfId="2" applyFont="1" applyFill="1" applyBorder="1" applyAlignment="1"/>
    <xf numFmtId="43" fontId="16" fillId="2" borderId="12" xfId="1" applyFont="1" applyFill="1" applyBorder="1" applyAlignment="1" applyProtection="1">
      <alignment horizontal="left" vertical="top"/>
    </xf>
    <xf numFmtId="44" fontId="18" fillId="2" borderId="23" xfId="2" applyFont="1" applyFill="1" applyBorder="1" applyAlignment="1"/>
    <xf numFmtId="44" fontId="49" fillId="2" borderId="0" xfId="2" applyFont="1" applyFill="1" applyBorder="1"/>
    <xf numFmtId="44" fontId="38" fillId="0" borderId="0" xfId="2" applyFont="1" applyFill="1" applyBorder="1"/>
    <xf numFmtId="44" fontId="25" fillId="2" borderId="16" xfId="2" applyFont="1" applyFill="1" applyBorder="1"/>
    <xf numFmtId="0" fontId="50" fillId="2" borderId="0" xfId="20" applyFont="1" applyFill="1" applyBorder="1"/>
    <xf numFmtId="0" fontId="16" fillId="2" borderId="18" xfId="21" applyNumberFormat="1" applyFont="1" applyFill="1" applyBorder="1" applyAlignment="1" applyProtection="1">
      <alignment horizontal="left" vertical="top" wrapText="1"/>
    </xf>
    <xf numFmtId="43" fontId="16" fillId="2" borderId="19" xfId="1" applyFont="1" applyFill="1" applyBorder="1" applyAlignment="1" applyProtection="1">
      <alignment horizontal="left" vertical="top" wrapText="1"/>
    </xf>
    <xf numFmtId="0" fontId="18" fillId="2" borderId="0" xfId="20" applyFont="1" applyFill="1" applyBorder="1"/>
    <xf numFmtId="0" fontId="16" fillId="2" borderId="0" xfId="21" applyNumberFormat="1" applyFont="1" applyFill="1" applyBorder="1" applyAlignment="1" applyProtection="1">
      <alignment horizontal="left" vertical="top" wrapText="1"/>
    </xf>
    <xf numFmtId="43" fontId="16" fillId="2" borderId="21" xfId="1" applyFont="1" applyFill="1" applyBorder="1" applyAlignment="1" applyProtection="1">
      <alignment horizontal="left" vertical="top" wrapText="1"/>
    </xf>
    <xf numFmtId="0" fontId="16" fillId="2" borderId="12" xfId="21" applyNumberFormat="1" applyFont="1" applyFill="1" applyBorder="1" applyAlignment="1" applyProtection="1">
      <alignment horizontal="left" vertical="top" wrapText="1"/>
    </xf>
    <xf numFmtId="43" fontId="16" fillId="2" borderId="23" xfId="1" applyFont="1" applyFill="1" applyBorder="1" applyAlignment="1" applyProtection="1">
      <alignment horizontal="left" vertical="top" wrapText="1"/>
    </xf>
    <xf numFmtId="0" fontId="49" fillId="2" borderId="0" xfId="20" applyFont="1" applyFill="1" applyBorder="1" applyAlignment="1">
      <alignment horizontal="left"/>
    </xf>
    <xf numFmtId="4" fontId="49" fillId="2" borderId="0" xfId="20" applyNumberFormat="1" applyFont="1" applyFill="1" applyBorder="1"/>
    <xf numFmtId="44" fontId="50" fillId="2" borderId="0" xfId="2" applyFont="1" applyFill="1" applyBorder="1" applyAlignment="1">
      <alignment horizontal="center"/>
    </xf>
    <xf numFmtId="44" fontId="50" fillId="2" borderId="0" xfId="2" applyFont="1" applyFill="1" applyBorder="1"/>
    <xf numFmtId="0" fontId="52" fillId="2" borderId="0" xfId="21" applyNumberFormat="1" applyFont="1" applyFill="1" applyBorder="1" applyAlignment="1" applyProtection="1">
      <alignment horizontal="left" vertical="top"/>
    </xf>
    <xf numFmtId="44" fontId="25" fillId="2" borderId="18" xfId="2" applyFont="1" applyFill="1" applyBorder="1" applyAlignment="1">
      <alignment horizontal="center"/>
    </xf>
    <xf numFmtId="44" fontId="25" fillId="2" borderId="0" xfId="2" applyFont="1" applyFill="1" applyBorder="1" applyAlignment="1">
      <alignment horizontal="center"/>
    </xf>
    <xf numFmtId="0" fontId="18" fillId="2" borderId="12" xfId="0" applyFont="1" applyFill="1" applyBorder="1"/>
    <xf numFmtId="0" fontId="18" fillId="2" borderId="12" xfId="20" applyFont="1" applyFill="1" applyBorder="1"/>
    <xf numFmtId="0" fontId="37" fillId="0" borderId="0" xfId="21" applyNumberFormat="1" applyFont="1" applyFill="1" applyBorder="1" applyAlignment="1" applyProtection="1">
      <alignment horizontal="left" vertical="top"/>
    </xf>
    <xf numFmtId="0" fontId="37" fillId="0" borderId="0" xfId="21" applyNumberFormat="1" applyFont="1" applyFill="1" applyBorder="1" applyAlignment="1" applyProtection="1">
      <alignment horizontal="left" vertical="top" wrapText="1"/>
    </xf>
    <xf numFmtId="0" fontId="25" fillId="8" borderId="10" xfId="20" applyFont="1" applyFill="1" applyBorder="1" applyAlignment="1">
      <alignment horizontal="center" vertical="center"/>
    </xf>
    <xf numFmtId="44" fontId="18" fillId="2" borderId="6" xfId="2" applyFont="1" applyFill="1" applyBorder="1"/>
    <xf numFmtId="44" fontId="50" fillId="2" borderId="24" xfId="2" applyFont="1" applyFill="1" applyBorder="1"/>
    <xf numFmtId="0" fontId="53" fillId="2" borderId="0" xfId="19" applyFont="1" applyFill="1" applyBorder="1"/>
    <xf numFmtId="0" fontId="54" fillId="2" borderId="0" xfId="20" applyFont="1" applyFill="1" applyBorder="1"/>
    <xf numFmtId="0" fontId="23" fillId="8" borderId="10" xfId="20" applyFont="1" applyFill="1" applyBorder="1" applyAlignment="1">
      <alignment vertical="center"/>
    </xf>
    <xf numFmtId="0" fontId="23" fillId="8" borderId="10" xfId="20" applyFont="1" applyFill="1" applyBorder="1" applyAlignment="1">
      <alignment horizontal="center" vertical="center"/>
    </xf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21" fillId="2" borderId="4" xfId="0" applyFont="1" applyFill="1" applyBorder="1"/>
    <xf numFmtId="0" fontId="21" fillId="2" borderId="0" xfId="8" applyFont="1" applyFill="1" applyAlignment="1">
      <alignment horizontal="center"/>
    </xf>
    <xf numFmtId="0" fontId="11" fillId="2" borderId="0" xfId="8" applyFont="1" applyFill="1" applyAlignment="1">
      <alignment horizontal="center"/>
    </xf>
    <xf numFmtId="0" fontId="15" fillId="2" borderId="0" xfId="7" applyFont="1" applyFill="1" applyBorder="1" applyAlignment="1">
      <alignment vertical="center"/>
    </xf>
    <xf numFmtId="169" fontId="14" fillId="0" borderId="10" xfId="14" applyNumberFormat="1" applyFont="1" applyFill="1" applyBorder="1" applyAlignment="1">
      <alignment horizontal="center" vertical="center" wrapText="1"/>
    </xf>
    <xf numFmtId="169" fontId="14" fillId="0" borderId="10" xfId="14" applyNumberFormat="1" applyFont="1" applyFill="1" applyBorder="1" applyAlignment="1">
      <alignment horizontal="center" vertical="center"/>
    </xf>
    <xf numFmtId="0" fontId="15" fillId="2" borderId="0" xfId="7" applyFont="1" applyFill="1" applyBorder="1"/>
    <xf numFmtId="169" fontId="18" fillId="6" borderId="0" xfId="14" applyNumberFormat="1" applyFont="1" applyFill="1" applyBorder="1"/>
    <xf numFmtId="3" fontId="18" fillId="2" borderId="12" xfId="13" applyNumberFormat="1" applyFont="1" applyFill="1" applyBorder="1"/>
    <xf numFmtId="169" fontId="18" fillId="0" borderId="12" xfId="14" applyNumberFormat="1" applyFont="1" applyFill="1" applyBorder="1"/>
    <xf numFmtId="169" fontId="18" fillId="0" borderId="0" xfId="14" applyNumberFormat="1" applyFont="1" applyFill="1" applyBorder="1"/>
    <xf numFmtId="0" fontId="18" fillId="0" borderId="0" xfId="7" applyFont="1" applyBorder="1"/>
    <xf numFmtId="169" fontId="18" fillId="0" borderId="12" xfId="14" applyNumberFormat="1" applyFont="1" applyBorder="1"/>
    <xf numFmtId="169" fontId="18" fillId="0" borderId="0" xfId="14" applyNumberFormat="1" applyFont="1" applyBorder="1"/>
    <xf numFmtId="0" fontId="18" fillId="6" borderId="0" xfId="8" applyFont="1" applyFill="1" applyBorder="1"/>
    <xf numFmtId="0" fontId="18" fillId="2" borderId="0" xfId="7" applyFont="1" applyFill="1" applyBorder="1"/>
    <xf numFmtId="169" fontId="16" fillId="0" borderId="0" xfId="14" applyNumberFormat="1" applyFont="1" applyBorder="1"/>
    <xf numFmtId="0" fontId="18" fillId="2" borderId="5" xfId="0" applyFont="1" applyFill="1" applyBorder="1"/>
    <xf numFmtId="0" fontId="18" fillId="0" borderId="0" xfId="8" applyFont="1" applyBorder="1"/>
    <xf numFmtId="43" fontId="16" fillId="0" borderId="12" xfId="14" applyNumberFormat="1" applyFont="1" applyBorder="1"/>
    <xf numFmtId="169" fontId="16" fillId="0" borderId="12" xfId="14" applyNumberFormat="1" applyFont="1" applyBorder="1"/>
    <xf numFmtId="169" fontId="55" fillId="0" borderId="0" xfId="14" applyNumberFormat="1" applyFont="1" applyBorder="1"/>
    <xf numFmtId="0" fontId="17" fillId="0" borderId="0" xfId="8" applyFont="1" applyBorder="1"/>
    <xf numFmtId="169" fontId="17" fillId="2" borderId="25" xfId="14" applyNumberFormat="1" applyFont="1" applyFill="1" applyBorder="1"/>
    <xf numFmtId="169" fontId="17" fillId="2" borderId="0" xfId="14" applyNumberFormat="1" applyFont="1" applyFill="1" applyBorder="1"/>
    <xf numFmtId="169" fontId="18" fillId="2" borderId="0" xfId="0" applyNumberFormat="1" applyFont="1" applyFill="1" applyBorder="1"/>
    <xf numFmtId="0" fontId="57" fillId="4" borderId="0" xfId="0" applyFont="1" applyFill="1"/>
    <xf numFmtId="40" fontId="27" fillId="2" borderId="0" xfId="0" applyNumberFormat="1" applyFont="1" applyFill="1" applyBorder="1"/>
    <xf numFmtId="0" fontId="58" fillId="4" borderId="0" xfId="0" applyFont="1" applyFill="1" applyBorder="1"/>
    <xf numFmtId="0" fontId="27" fillId="2" borderId="0" xfId="0" applyFont="1" applyFill="1" applyBorder="1" applyAlignment="1">
      <alignment vertical="center"/>
    </xf>
    <xf numFmtId="0" fontId="11" fillId="0" borderId="0" xfId="0" applyFont="1" applyBorder="1"/>
    <xf numFmtId="0" fontId="41" fillId="0" borderId="0" xfId="0" applyFont="1"/>
    <xf numFmtId="0" fontId="57" fillId="4" borderId="0" xfId="0" applyFont="1" applyFill="1" applyBorder="1"/>
    <xf numFmtId="0" fontId="0" fillId="2" borderId="0" xfId="0" applyFill="1" applyBorder="1" applyAlignment="1">
      <alignment vertical="center"/>
    </xf>
    <xf numFmtId="0" fontId="25" fillId="4" borderId="2" xfId="0" applyFont="1" applyFill="1" applyBorder="1" applyAlignment="1">
      <alignment horizontal="center"/>
    </xf>
    <xf numFmtId="0" fontId="18" fillId="2" borderId="2" xfId="0" applyFont="1" applyFill="1" applyBorder="1"/>
    <xf numFmtId="0" fontId="18" fillId="2" borderId="2" xfId="0" applyNumberFormat="1" applyFont="1" applyFill="1" applyBorder="1" applyAlignment="1" applyProtection="1">
      <alignment horizontal="left" vertical="top"/>
    </xf>
    <xf numFmtId="167" fontId="18" fillId="2" borderId="3" xfId="0" applyNumberFormat="1" applyFont="1" applyFill="1" applyBorder="1" applyAlignment="1" applyProtection="1">
      <alignment horizontal="right" vertical="top"/>
    </xf>
    <xf numFmtId="0" fontId="25" fillId="4" borderId="0" xfId="0" applyFont="1" applyFill="1" applyBorder="1" applyAlignment="1">
      <alignment horizontal="center"/>
    </xf>
    <xf numFmtId="167" fontId="59" fillId="11" borderId="5" xfId="0" applyNumberFormat="1" applyFont="1" applyFill="1" applyBorder="1" applyAlignment="1" applyProtection="1">
      <alignment horizontal="right" vertical="top"/>
    </xf>
    <xf numFmtId="0" fontId="33" fillId="0" borderId="0" xfId="0" applyFont="1"/>
    <xf numFmtId="167" fontId="59" fillId="12" borderId="5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/>
    <xf numFmtId="0" fontId="18" fillId="2" borderId="0" xfId="0" applyFont="1" applyFill="1" applyBorder="1" applyAlignment="1">
      <alignment horizontal="center"/>
    </xf>
    <xf numFmtId="0" fontId="21" fillId="4" borderId="0" xfId="0" applyFont="1" applyFill="1" applyBorder="1" applyAlignment="1"/>
    <xf numFmtId="0" fontId="60" fillId="4" borderId="0" xfId="0" applyFont="1" applyFill="1" applyBorder="1" applyAlignment="1"/>
    <xf numFmtId="0" fontId="0" fillId="0" borderId="0" xfId="0" applyBorder="1"/>
    <xf numFmtId="0" fontId="59" fillId="13" borderId="0" xfId="0" applyNumberFormat="1" applyFont="1" applyFill="1" applyBorder="1" applyAlignment="1" applyProtection="1">
      <alignment horizontal="left" vertical="top"/>
    </xf>
    <xf numFmtId="167" fontId="59" fillId="13" borderId="0" xfId="0" applyNumberFormat="1" applyFont="1" applyFill="1" applyBorder="1" applyAlignment="1" applyProtection="1">
      <alignment horizontal="right" vertical="top"/>
    </xf>
    <xf numFmtId="0" fontId="20" fillId="2" borderId="0" xfId="0" applyNumberFormat="1" applyFont="1" applyFill="1" applyBorder="1" applyAlignment="1">
      <alignment horizontal="center"/>
    </xf>
    <xf numFmtId="2" fontId="20" fillId="2" borderId="0" xfId="1" applyNumberFormat="1" applyFont="1" applyFill="1" applyBorder="1" applyAlignment="1">
      <alignment horizontal="center"/>
    </xf>
    <xf numFmtId="0" fontId="20" fillId="2" borderId="0" xfId="0" applyFont="1" applyFill="1" applyBorder="1" applyAlignment="1"/>
    <xf numFmtId="0" fontId="56" fillId="2" borderId="0" xfId="0" applyNumberFormat="1" applyFont="1" applyFill="1" applyBorder="1" applyAlignment="1">
      <alignment horizontal="center"/>
    </xf>
    <xf numFmtId="40" fontId="56" fillId="2" borderId="0" xfId="0" applyNumberFormat="1" applyFont="1" applyFill="1" applyBorder="1" applyAlignment="1"/>
    <xf numFmtId="0" fontId="20" fillId="4" borderId="0" xfId="0" applyFont="1" applyFill="1" applyBorder="1" applyAlignment="1"/>
    <xf numFmtId="0" fontId="61" fillId="4" borderId="0" xfId="0" applyFont="1" applyFill="1" applyBorder="1" applyAlignment="1"/>
    <xf numFmtId="0" fontId="0" fillId="2" borderId="0" xfId="0" applyFont="1" applyFill="1" applyBorder="1" applyAlignment="1"/>
    <xf numFmtId="40" fontId="0" fillId="2" borderId="0" xfId="1" applyNumberFormat="1" applyFont="1" applyFill="1" applyBorder="1" applyAlignment="1">
      <alignment horizontal="right"/>
    </xf>
    <xf numFmtId="0" fontId="62" fillId="2" borderId="0" xfId="0" applyNumberFormat="1" applyFont="1" applyFill="1" applyBorder="1" applyAlignment="1">
      <alignment horizontal="center"/>
    </xf>
    <xf numFmtId="2" fontId="25" fillId="2" borderId="0" xfId="1" applyNumberFormat="1" applyFont="1" applyFill="1" applyBorder="1" applyAlignment="1">
      <alignment horizontal="center"/>
    </xf>
    <xf numFmtId="0" fontId="25" fillId="2" borderId="0" xfId="0" applyFont="1" applyFill="1" applyBorder="1" applyAlignment="1"/>
    <xf numFmtId="40" fontId="63" fillId="2" borderId="27" xfId="0" applyNumberFormat="1" applyFont="1" applyFill="1" applyBorder="1" applyAlignment="1"/>
    <xf numFmtId="0" fontId="25" fillId="4" borderId="0" xfId="0" applyFont="1" applyFill="1" applyBorder="1" applyAlignment="1"/>
    <xf numFmtId="0" fontId="0" fillId="2" borderId="0" xfId="0" applyFill="1" applyBorder="1" applyAlignment="1"/>
    <xf numFmtId="43" fontId="0" fillId="2" borderId="0" xfId="1" applyFont="1" applyFill="1" applyBorder="1" applyAlignment="1"/>
    <xf numFmtId="40" fontId="64" fillId="2" borderId="0" xfId="1" applyNumberFormat="1" applyFont="1" applyFill="1" applyBorder="1" applyAlignment="1">
      <alignment horizontal="right"/>
    </xf>
    <xf numFmtId="40" fontId="64" fillId="2" borderId="8" xfId="1" applyNumberFormat="1" applyFont="1" applyFill="1" applyBorder="1" applyAlignment="1">
      <alignment horizontal="right"/>
    </xf>
    <xf numFmtId="0" fontId="60" fillId="4" borderId="8" xfId="0" applyFont="1" applyFill="1" applyBorder="1" applyAlignment="1"/>
    <xf numFmtId="0" fontId="0" fillId="2" borderId="8" xfId="0" applyFill="1" applyBorder="1" applyAlignment="1">
      <alignment vertical="center"/>
    </xf>
    <xf numFmtId="0" fontId="0" fillId="2" borderId="8" xfId="0" applyFill="1" applyBorder="1" applyAlignment="1"/>
    <xf numFmtId="43" fontId="0" fillId="2" borderId="8" xfId="1" applyFont="1" applyFill="1" applyBorder="1" applyAlignment="1"/>
    <xf numFmtId="0" fontId="0" fillId="2" borderId="9" xfId="0" applyFill="1" applyBorder="1" applyAlignment="1"/>
    <xf numFmtId="2" fontId="18" fillId="2" borderId="0" xfId="1" applyNumberFormat="1" applyFont="1" applyFill="1" applyBorder="1" applyAlignment="1">
      <alignment horizontal="center"/>
    </xf>
    <xf numFmtId="40" fontId="62" fillId="2" borderId="0" xfId="0" applyNumberFormat="1" applyFont="1" applyFill="1" applyBorder="1" applyAlignment="1">
      <alignment horizontal="right"/>
    </xf>
    <xf numFmtId="0" fontId="62" fillId="4" borderId="0" xfId="0" applyNumberFormat="1" applyFont="1" applyFill="1" applyBorder="1" applyAlignment="1">
      <alignment horizontal="right"/>
    </xf>
    <xf numFmtId="0" fontId="61" fillId="4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40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43" fontId="0" fillId="0" borderId="0" xfId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0" fontId="18" fillId="0" borderId="0" xfId="0" applyFont="1" applyFill="1" applyBorder="1"/>
    <xf numFmtId="40" fontId="18" fillId="0" borderId="0" xfId="0" applyNumberFormat="1" applyFont="1" applyFill="1" applyBorder="1"/>
    <xf numFmtId="0" fontId="60" fillId="4" borderId="0" xfId="0" applyFont="1" applyFill="1" applyBorder="1"/>
    <xf numFmtId="43" fontId="0" fillId="0" borderId="0" xfId="1" applyFont="1" applyFill="1" applyBorder="1"/>
    <xf numFmtId="4" fontId="18" fillId="0" borderId="0" xfId="0" applyNumberFormat="1" applyFont="1" applyFill="1" applyBorder="1"/>
    <xf numFmtId="4" fontId="18" fillId="4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43" fontId="0" fillId="0" borderId="0" xfId="1" applyFont="1" applyBorder="1"/>
    <xf numFmtId="0" fontId="65" fillId="0" borderId="0" xfId="0" applyFont="1" applyFill="1" applyBorder="1"/>
    <xf numFmtId="0" fontId="16" fillId="0" borderId="0" xfId="23" applyFont="1" applyFill="1" applyBorder="1"/>
    <xf numFmtId="1" fontId="16" fillId="0" borderId="0" xfId="23" applyNumberFormat="1" applyFont="1" applyFill="1" applyBorder="1"/>
    <xf numFmtId="0" fontId="16" fillId="4" borderId="0" xfId="23" applyFont="1" applyFill="1" applyBorder="1"/>
    <xf numFmtId="0" fontId="60" fillId="4" borderId="0" xfId="23" applyFont="1" applyFill="1" applyBorder="1"/>
    <xf numFmtId="40" fontId="18" fillId="2" borderId="0" xfId="0" applyNumberFormat="1" applyFont="1" applyFill="1" applyBorder="1"/>
    <xf numFmtId="40" fontId="0" fillId="0" borderId="0" xfId="0" applyNumberFormat="1" applyBorder="1"/>
    <xf numFmtId="0" fontId="0" fillId="0" borderId="0" xfId="0" applyFill="1"/>
    <xf numFmtId="0" fontId="15" fillId="0" borderId="0" xfId="0" applyFont="1"/>
    <xf numFmtId="43" fontId="18" fillId="2" borderId="2" xfId="1" applyFont="1" applyFill="1" applyBorder="1"/>
    <xf numFmtId="0" fontId="18" fillId="2" borderId="3" xfId="0" applyFont="1" applyFill="1" applyBorder="1"/>
    <xf numFmtId="0" fontId="18" fillId="2" borderId="0" xfId="0" applyFont="1" applyFill="1"/>
    <xf numFmtId="43" fontId="18" fillId="2" borderId="0" xfId="1" applyFont="1" applyFill="1" applyBorder="1"/>
    <xf numFmtId="0" fontId="15" fillId="2" borderId="5" xfId="0" applyFont="1" applyFill="1" applyBorder="1"/>
    <xf numFmtId="0" fontId="15" fillId="0" borderId="0" xfId="0" applyFont="1" applyBorder="1"/>
    <xf numFmtId="0" fontId="29" fillId="4" borderId="2" xfId="0" applyFont="1" applyFill="1" applyBorder="1" applyAlignment="1">
      <alignment horizontal="center"/>
    </xf>
    <xf numFmtId="0" fontId="11" fillId="4" borderId="2" xfId="0" applyFont="1" applyFill="1" applyBorder="1"/>
    <xf numFmtId="0" fontId="66" fillId="4" borderId="2" xfId="0" applyFont="1" applyFill="1" applyBorder="1"/>
    <xf numFmtId="0" fontId="11" fillId="2" borderId="2" xfId="0" applyFont="1" applyFill="1" applyBorder="1" applyAlignment="1">
      <alignment vertical="center"/>
    </xf>
    <xf numFmtId="43" fontId="11" fillId="2" borderId="2" xfId="1" applyFont="1" applyFill="1" applyBorder="1"/>
    <xf numFmtId="0" fontId="11" fillId="2" borderId="0" xfId="0" applyFont="1" applyFill="1" applyBorder="1" applyAlignment="1">
      <alignment horizontal="center"/>
    </xf>
    <xf numFmtId="0" fontId="11" fillId="4" borderId="0" xfId="0" applyFont="1" applyFill="1" applyBorder="1"/>
    <xf numFmtId="0" fontId="66" fillId="4" borderId="0" xfId="0" applyFont="1" applyFill="1" applyBorder="1"/>
    <xf numFmtId="0" fontId="11" fillId="2" borderId="0" xfId="0" applyFont="1" applyFill="1" applyBorder="1" applyAlignment="1">
      <alignment vertical="center"/>
    </xf>
    <xf numFmtId="43" fontId="11" fillId="2" borderId="0" xfId="1" applyFont="1" applyFill="1" applyBorder="1"/>
    <xf numFmtId="0" fontId="29" fillId="2" borderId="0" xfId="6" applyFont="1" applyFill="1" applyBorder="1" applyAlignment="1">
      <alignment horizontal="center"/>
    </xf>
    <xf numFmtId="0" fontId="23" fillId="10" borderId="12" xfId="0" applyFont="1" applyFill="1" applyBorder="1" applyAlignment="1">
      <alignment horizontal="center"/>
    </xf>
    <xf numFmtId="0" fontId="23" fillId="4" borderId="12" xfId="0" applyFont="1" applyFill="1" applyBorder="1" applyAlignment="1"/>
    <xf numFmtId="0" fontId="23" fillId="4" borderId="12" xfId="0" applyFont="1" applyFill="1" applyBorder="1" applyAlignment="1">
      <alignment horizontal="center"/>
    </xf>
    <xf numFmtId="0" fontId="67" fillId="4" borderId="12" xfId="0" applyFont="1" applyFill="1" applyBorder="1" applyAlignment="1"/>
    <xf numFmtId="0" fontId="23" fillId="2" borderId="5" xfId="0" applyFont="1" applyFill="1" applyBorder="1" applyAlignment="1"/>
    <xf numFmtId="0" fontId="23" fillId="8" borderId="10" xfId="6" applyFont="1" applyFill="1" applyBorder="1" applyAlignment="1">
      <alignment horizontal="center" vertical="center" wrapText="1"/>
    </xf>
    <xf numFmtId="40" fontId="23" fillId="8" borderId="10" xfId="6" applyNumberFormat="1" applyFont="1" applyFill="1" applyBorder="1" applyAlignment="1">
      <alignment horizontal="center" vertical="center" wrapText="1"/>
    </xf>
    <xf numFmtId="0" fontId="23" fillId="4" borderId="10" xfId="6" applyFont="1" applyFill="1" applyBorder="1" applyAlignment="1">
      <alignment horizontal="center" vertical="center" wrapText="1"/>
    </xf>
    <xf numFmtId="43" fontId="23" fillId="8" borderId="10" xfId="9" applyFont="1" applyFill="1" applyBorder="1" applyAlignment="1" applyProtection="1">
      <alignment horizontal="center" vertical="center" wrapText="1"/>
      <protection hidden="1"/>
    </xf>
    <xf numFmtId="0" fontId="67" fillId="4" borderId="10" xfId="6" applyFont="1" applyFill="1" applyBorder="1" applyAlignment="1">
      <alignment horizontal="center" vertical="center" wrapText="1"/>
    </xf>
    <xf numFmtId="0" fontId="23" fillId="8" borderId="10" xfId="6" applyFont="1" applyFill="1" applyBorder="1" applyAlignment="1">
      <alignment vertical="center" wrapText="1"/>
    </xf>
    <xf numFmtId="43" fontId="23" fillId="8" borderId="10" xfId="1" applyFont="1" applyFill="1" applyBorder="1" applyAlignment="1">
      <alignment horizontal="center" vertical="center" wrapText="1"/>
    </xf>
    <xf numFmtId="0" fontId="63" fillId="2" borderId="26" xfId="0" applyNumberFormat="1" applyFont="1" applyFill="1" applyBorder="1" applyAlignment="1">
      <alignment horizontal="center"/>
    </xf>
    <xf numFmtId="0" fontId="63" fillId="2" borderId="15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/>
    <xf numFmtId="40" fontId="18" fillId="2" borderId="0" xfId="1" applyNumberFormat="1" applyFont="1" applyFill="1" applyBorder="1" applyAlignment="1">
      <alignment horizontal="right"/>
    </xf>
    <xf numFmtId="0" fontId="18" fillId="2" borderId="0" xfId="0" applyFont="1" applyFill="1" applyAlignment="1"/>
    <xf numFmtId="167" fontId="18" fillId="2" borderId="0" xfId="0" applyNumberFormat="1" applyFont="1" applyFill="1" applyBorder="1" applyAlignment="1" applyProtection="1">
      <alignment horizontal="right" vertical="top"/>
    </xf>
    <xf numFmtId="167" fontId="18" fillId="2" borderId="0" xfId="0" applyNumberFormat="1" applyFont="1" applyFill="1" applyBorder="1" applyAlignment="1">
      <alignment horizontal="right" vertical="top"/>
    </xf>
    <xf numFmtId="0" fontId="18" fillId="2" borderId="1" xfId="0" applyFont="1" applyFill="1" applyBorder="1"/>
    <xf numFmtId="0" fontId="18" fillId="2" borderId="4" xfId="0" applyFont="1" applyFill="1" applyBorder="1"/>
    <xf numFmtId="0" fontId="18" fillId="2" borderId="7" xfId="0" applyNumberFormat="1" applyFont="1" applyFill="1" applyBorder="1" applyAlignment="1">
      <alignment horizontal="center"/>
    </xf>
    <xf numFmtId="2" fontId="18" fillId="2" borderId="8" xfId="1" applyNumberFormat="1" applyFont="1" applyFill="1" applyBorder="1" applyAlignment="1">
      <alignment horizontal="center"/>
    </xf>
    <xf numFmtId="0" fontId="18" fillId="2" borderId="8" xfId="0" applyNumberFormat="1" applyFont="1" applyFill="1" applyBorder="1" applyAlignment="1"/>
    <xf numFmtId="40" fontId="18" fillId="2" borderId="8" xfId="1" applyNumberFormat="1" applyFont="1" applyFill="1" applyBorder="1" applyAlignment="1">
      <alignment horizontal="right"/>
    </xf>
    <xf numFmtId="167" fontId="18" fillId="2" borderId="9" xfId="0" applyNumberFormat="1" applyFont="1" applyFill="1" applyBorder="1" applyAlignment="1">
      <alignment horizontal="right" vertical="top"/>
    </xf>
    <xf numFmtId="0" fontId="0" fillId="0" borderId="4" xfId="0" applyFill="1" applyBorder="1"/>
    <xf numFmtId="0" fontId="49" fillId="0" borderId="5" xfId="20" applyFont="1" applyFill="1" applyBorder="1"/>
    <xf numFmtId="43" fontId="18" fillId="2" borderId="0" xfId="1" applyFont="1" applyFill="1" applyBorder="1" applyAlignment="1" applyProtection="1">
      <alignment horizontal="left" vertical="top"/>
    </xf>
    <xf numFmtId="0" fontId="18" fillId="12" borderId="0" xfId="0" applyFont="1" applyFill="1" applyBorder="1" applyAlignment="1">
      <alignment horizontal="left" vertical="top"/>
    </xf>
    <xf numFmtId="0" fontId="18" fillId="11" borderId="0" xfId="0" applyFont="1" applyFill="1" applyBorder="1" applyAlignment="1">
      <alignment horizontal="left" vertical="top"/>
    </xf>
    <xf numFmtId="0" fontId="18" fillId="12" borderId="17" xfId="0" applyFont="1" applyFill="1" applyBorder="1" applyAlignment="1">
      <alignment horizontal="left" vertical="top"/>
    </xf>
    <xf numFmtId="0" fontId="18" fillId="12" borderId="18" xfId="0" applyFont="1" applyFill="1" applyBorder="1" applyAlignment="1">
      <alignment horizontal="left" vertical="top"/>
    </xf>
    <xf numFmtId="43" fontId="18" fillId="2" borderId="18" xfId="1" applyFont="1" applyFill="1" applyBorder="1" applyAlignment="1"/>
    <xf numFmtId="43" fontId="18" fillId="2" borderId="18" xfId="1" applyFont="1" applyFill="1" applyBorder="1" applyAlignment="1" applyProtection="1">
      <alignment horizontal="left" vertical="top"/>
    </xf>
    <xf numFmtId="0" fontId="18" fillId="11" borderId="20" xfId="0" applyFont="1" applyFill="1" applyBorder="1" applyAlignment="1">
      <alignment horizontal="left" vertical="top"/>
    </xf>
    <xf numFmtId="0" fontId="18" fillId="12" borderId="20" xfId="0" applyFont="1" applyFill="1" applyBorder="1" applyAlignment="1">
      <alignment horizontal="left" vertical="top"/>
    </xf>
    <xf numFmtId="0" fontId="18" fillId="2" borderId="20" xfId="0" applyFont="1" applyFill="1" applyBorder="1" applyAlignment="1">
      <alignment horizontal="left" vertical="top"/>
    </xf>
    <xf numFmtId="0" fontId="18" fillId="12" borderId="22" xfId="0" applyFont="1" applyFill="1" applyBorder="1" applyAlignment="1">
      <alignment horizontal="left" vertical="top"/>
    </xf>
    <xf numFmtId="0" fontId="18" fillId="12" borderId="12" xfId="0" applyFont="1" applyFill="1" applyBorder="1" applyAlignment="1">
      <alignment horizontal="left" vertical="top"/>
    </xf>
    <xf numFmtId="43" fontId="18" fillId="2" borderId="12" xfId="1" applyFont="1" applyFill="1" applyBorder="1" applyAlignment="1"/>
    <xf numFmtId="43" fontId="18" fillId="2" borderId="12" xfId="1" applyFont="1" applyFill="1" applyBorder="1" applyAlignment="1" applyProtection="1">
      <alignment horizontal="left" vertical="top"/>
    </xf>
    <xf numFmtId="0" fontId="18" fillId="2" borderId="18" xfId="21" applyNumberFormat="1" applyFont="1" applyFill="1" applyBorder="1" applyAlignment="1" applyProtection="1">
      <alignment horizontal="left" vertical="top"/>
    </xf>
    <xf numFmtId="43" fontId="18" fillId="2" borderId="19" xfId="1" applyFont="1" applyFill="1" applyBorder="1" applyAlignment="1"/>
    <xf numFmtId="0" fontId="18" fillId="11" borderId="22" xfId="0" applyFont="1" applyFill="1" applyBorder="1" applyAlignment="1">
      <alignment horizontal="left" vertical="top"/>
    </xf>
    <xf numFmtId="0" fontId="18" fillId="11" borderId="12" xfId="0" applyFont="1" applyFill="1" applyBorder="1" applyAlignment="1">
      <alignment horizontal="left" vertical="top"/>
    </xf>
    <xf numFmtId="0" fontId="18" fillId="2" borderId="12" xfId="21" applyNumberFormat="1" applyFont="1" applyFill="1" applyBorder="1" applyAlignment="1" applyProtection="1">
      <alignment horizontal="left" vertical="top"/>
    </xf>
    <xf numFmtId="43" fontId="18" fillId="2" borderId="23" xfId="1" applyFont="1" applyFill="1" applyBorder="1" applyAlignment="1"/>
    <xf numFmtId="0" fontId="18" fillId="2" borderId="0" xfId="20" applyFont="1" applyFill="1" applyBorder="1" applyAlignment="1"/>
    <xf numFmtId="44" fontId="25" fillId="2" borderId="15" xfId="2" applyFont="1" applyFill="1" applyBorder="1"/>
    <xf numFmtId="0" fontId="18" fillId="2" borderId="17" xfId="0" applyNumberFormat="1" applyFont="1" applyFill="1" applyBorder="1" applyAlignment="1" applyProtection="1">
      <alignment horizontal="left" vertical="top"/>
    </xf>
    <xf numFmtId="0" fontId="18" fillId="2" borderId="18" xfId="0" applyNumberFormat="1" applyFont="1" applyFill="1" applyBorder="1" applyAlignment="1" applyProtection="1">
      <alignment horizontal="left" vertical="top"/>
    </xf>
    <xf numFmtId="167" fontId="18" fillId="2" borderId="19" xfId="0" applyNumberFormat="1" applyFont="1" applyFill="1" applyBorder="1" applyAlignment="1" applyProtection="1">
      <alignment horizontal="right" vertical="top" wrapText="1"/>
    </xf>
    <xf numFmtId="0" fontId="18" fillId="2" borderId="20" xfId="0" applyNumberFormat="1" applyFont="1" applyFill="1" applyBorder="1" applyAlignment="1" applyProtection="1">
      <alignment horizontal="left" vertical="top"/>
    </xf>
    <xf numFmtId="167" fontId="18" fillId="2" borderId="21" xfId="0" applyNumberFormat="1" applyFont="1" applyFill="1" applyBorder="1" applyAlignment="1" applyProtection="1">
      <alignment horizontal="right" vertical="top" wrapText="1"/>
    </xf>
    <xf numFmtId="167" fontId="18" fillId="2" borderId="21" xfId="0" applyNumberFormat="1" applyFont="1" applyFill="1" applyBorder="1" applyAlignment="1" applyProtection="1">
      <alignment horizontal="right" vertical="top"/>
    </xf>
    <xf numFmtId="0" fontId="18" fillId="2" borderId="22" xfId="0" applyNumberFormat="1" applyFont="1" applyFill="1" applyBorder="1" applyAlignment="1" applyProtection="1">
      <alignment horizontal="left" vertical="top"/>
    </xf>
    <xf numFmtId="0" fontId="18" fillId="2" borderId="12" xfId="0" applyNumberFormat="1" applyFont="1" applyFill="1" applyBorder="1" applyAlignment="1" applyProtection="1">
      <alignment horizontal="left" vertical="top"/>
    </xf>
    <xf numFmtId="0" fontId="18" fillId="2" borderId="12" xfId="0" applyFont="1" applyFill="1" applyBorder="1" applyAlignment="1"/>
    <xf numFmtId="0" fontId="18" fillId="2" borderId="12" xfId="20" applyFont="1" applyFill="1" applyBorder="1" applyAlignment="1"/>
    <xf numFmtId="167" fontId="18" fillId="2" borderId="23" xfId="0" applyNumberFormat="1" applyFont="1" applyFill="1" applyBorder="1" applyAlignment="1" applyProtection="1">
      <alignment horizontal="right" vertical="top"/>
    </xf>
    <xf numFmtId="0" fontId="68" fillId="2" borderId="1" xfId="6" applyFont="1" applyFill="1" applyBorder="1"/>
    <xf numFmtId="0" fontId="68" fillId="2" borderId="4" xfId="6" applyFont="1" applyFill="1" applyBorder="1"/>
    <xf numFmtId="0" fontId="68" fillId="2" borderId="0" xfId="6" applyFont="1" applyFill="1" applyBorder="1"/>
    <xf numFmtId="170" fontId="69" fillId="2" borderId="0" xfId="25" applyNumberFormat="1" applyFont="1" applyFill="1" applyBorder="1" applyAlignment="1">
      <alignment horizontal="center" vertical="center"/>
    </xf>
    <xf numFmtId="169" fontId="69" fillId="2" borderId="0" xfId="24" applyNumberFormat="1" applyFont="1" applyFill="1" applyBorder="1" applyAlignment="1">
      <alignment horizontal="center" vertical="center"/>
    </xf>
    <xf numFmtId="0" fontId="11" fillId="2" borderId="0" xfId="6" applyFont="1" applyFill="1" applyBorder="1"/>
    <xf numFmtId="0" fontId="68" fillId="2" borderId="7" xfId="6" applyFont="1" applyFill="1" applyBorder="1"/>
    <xf numFmtId="43" fontId="21" fillId="2" borderId="4" xfId="1" applyFont="1" applyFill="1" applyBorder="1"/>
    <xf numFmtId="0" fontId="21" fillId="2" borderId="7" xfId="0" applyFont="1" applyFill="1" applyBorder="1"/>
    <xf numFmtId="0" fontId="11" fillId="2" borderId="2" xfId="6" applyFont="1" applyFill="1" applyBorder="1"/>
    <xf numFmtId="0" fontId="29" fillId="2" borderId="2" xfId="6" applyFont="1" applyFill="1" applyBorder="1" applyAlignment="1">
      <alignment horizontal="center"/>
    </xf>
    <xf numFmtId="169" fontId="14" fillId="14" borderId="11" xfId="24" applyNumberFormat="1" applyFont="1" applyFill="1" applyBorder="1" applyAlignment="1">
      <alignment horizontal="center" vertical="center"/>
    </xf>
    <xf numFmtId="17" fontId="14" fillId="14" borderId="11" xfId="24" applyNumberFormat="1" applyFont="1" applyFill="1" applyBorder="1" applyAlignment="1">
      <alignment horizontal="center" vertical="center"/>
    </xf>
    <xf numFmtId="0" fontId="15" fillId="0" borderId="0" xfId="6" applyFont="1" applyBorder="1"/>
    <xf numFmtId="169" fontId="14" fillId="14" borderId="30" xfId="24" applyNumberFormat="1" applyFont="1" applyFill="1" applyBorder="1" applyAlignment="1">
      <alignment horizontal="center" vertical="center"/>
    </xf>
    <xf numFmtId="49" fontId="16" fillId="2" borderId="32" xfId="8" applyNumberFormat="1" applyFont="1" applyFill="1" applyBorder="1" applyAlignment="1">
      <alignment vertical="center"/>
    </xf>
    <xf numFmtId="169" fontId="16" fillId="2" borderId="33" xfId="24" applyNumberFormat="1" applyFont="1" applyFill="1" applyBorder="1" applyAlignment="1">
      <alignment vertical="center"/>
    </xf>
    <xf numFmtId="0" fontId="18" fillId="2" borderId="33" xfId="6" applyFont="1" applyFill="1" applyBorder="1" applyAlignment="1">
      <alignment vertical="center"/>
    </xf>
    <xf numFmtId="0" fontId="65" fillId="2" borderId="33" xfId="6" applyFont="1" applyFill="1" applyBorder="1" applyAlignment="1">
      <alignment vertical="center"/>
    </xf>
    <xf numFmtId="0" fontId="33" fillId="2" borderId="33" xfId="6" applyFont="1" applyFill="1" applyBorder="1" applyAlignment="1">
      <alignment horizontal="center" vertical="center"/>
    </xf>
    <xf numFmtId="49" fontId="16" fillId="2" borderId="0" xfId="8" applyNumberFormat="1" applyFont="1" applyFill="1" applyBorder="1" applyAlignment="1">
      <alignment vertical="center"/>
    </xf>
    <xf numFmtId="169" fontId="16" fillId="2" borderId="0" xfId="24" applyNumberFormat="1" applyFont="1" applyFill="1" applyBorder="1" applyAlignment="1">
      <alignment vertical="center"/>
    </xf>
    <xf numFmtId="0" fontId="18" fillId="2" borderId="0" xfId="6" applyFont="1" applyFill="1" applyBorder="1" applyAlignment="1">
      <alignment vertical="center"/>
    </xf>
    <xf numFmtId="0" fontId="25" fillId="2" borderId="0" xfId="6" applyFont="1" applyFill="1" applyBorder="1" applyAlignment="1">
      <alignment vertical="center"/>
    </xf>
    <xf numFmtId="0" fontId="18" fillId="2" borderId="0" xfId="6" applyFont="1" applyFill="1" applyBorder="1" applyAlignment="1">
      <alignment horizontal="center" vertical="center"/>
    </xf>
    <xf numFmtId="49" fontId="16" fillId="2" borderId="35" xfId="8" applyNumberFormat="1" applyFont="1" applyFill="1" applyBorder="1" applyAlignment="1">
      <alignment vertical="center"/>
    </xf>
    <xf numFmtId="169" fontId="16" fillId="2" borderId="36" xfId="24" applyNumberFormat="1" applyFont="1" applyFill="1" applyBorder="1" applyAlignment="1">
      <alignment vertical="center"/>
    </xf>
    <xf numFmtId="0" fontId="18" fillId="2" borderId="36" xfId="6" applyFont="1" applyFill="1" applyBorder="1" applyAlignment="1">
      <alignment vertical="center"/>
    </xf>
    <xf numFmtId="0" fontId="65" fillId="2" borderId="36" xfId="6" applyFont="1" applyFill="1" applyBorder="1" applyAlignment="1">
      <alignment vertical="center"/>
    </xf>
    <xf numFmtId="0" fontId="33" fillId="2" borderId="36" xfId="6" applyFont="1" applyFill="1" applyBorder="1" applyAlignment="1">
      <alignment horizontal="center" vertical="center"/>
    </xf>
    <xf numFmtId="0" fontId="65" fillId="2" borderId="0" xfId="6" applyFont="1" applyFill="1" applyBorder="1" applyAlignment="1">
      <alignment vertical="center"/>
    </xf>
    <xf numFmtId="169" fontId="18" fillId="2" borderId="36" xfId="6" applyNumberFormat="1" applyFont="1" applyFill="1" applyBorder="1" applyAlignment="1">
      <alignment vertical="center"/>
    </xf>
    <xf numFmtId="0" fontId="65" fillId="2" borderId="0" xfId="6" applyFont="1" applyFill="1" applyBorder="1" applyAlignment="1">
      <alignment horizontal="center" vertical="center"/>
    </xf>
    <xf numFmtId="49" fontId="25" fillId="2" borderId="35" xfId="8" applyNumberFormat="1" applyFont="1" applyFill="1" applyBorder="1" applyAlignment="1">
      <alignment vertical="center"/>
    </xf>
    <xf numFmtId="169" fontId="25" fillId="2" borderId="38" xfId="24" applyNumberFormat="1" applyFont="1" applyFill="1" applyBorder="1" applyAlignment="1">
      <alignment vertical="center"/>
    </xf>
    <xf numFmtId="0" fontId="18" fillId="2" borderId="0" xfId="6" applyFont="1" applyFill="1" applyBorder="1"/>
    <xf numFmtId="0" fontId="18" fillId="2" borderId="8" xfId="6" applyFont="1" applyFill="1" applyBorder="1"/>
    <xf numFmtId="169" fontId="18" fillId="2" borderId="8" xfId="6" applyNumberFormat="1" applyFont="1" applyFill="1" applyBorder="1"/>
    <xf numFmtId="49" fontId="16" fillId="2" borderId="6" xfId="8" applyNumberFormat="1" applyFont="1" applyFill="1" applyBorder="1" applyAlignment="1">
      <alignment vertical="center"/>
    </xf>
    <xf numFmtId="169" fontId="16" fillId="2" borderId="6" xfId="1" applyNumberFormat="1" applyFont="1" applyFill="1" applyBorder="1" applyAlignment="1">
      <alignment vertical="center"/>
    </xf>
    <xf numFmtId="169" fontId="18" fillId="2" borderId="5" xfId="0" applyNumberFormat="1" applyFont="1" applyFill="1" applyBorder="1"/>
    <xf numFmtId="43" fontId="18" fillId="2" borderId="5" xfId="1" applyFont="1" applyFill="1" applyBorder="1"/>
    <xf numFmtId="169" fontId="18" fillId="0" borderId="0" xfId="0" applyNumberFormat="1" applyFont="1"/>
    <xf numFmtId="49" fontId="17" fillId="2" borderId="6" xfId="8" applyNumberFormat="1" applyFont="1" applyFill="1" applyBorder="1" applyAlignment="1">
      <alignment vertical="center"/>
    </xf>
    <xf numFmtId="169" fontId="17" fillId="2" borderId="6" xfId="1" applyNumberFormat="1" applyFont="1" applyFill="1" applyBorder="1" applyAlignment="1">
      <alignment vertical="center"/>
    </xf>
    <xf numFmtId="169" fontId="16" fillId="2" borderId="6" xfId="8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171" fontId="13" fillId="2" borderId="0" xfId="26" applyNumberFormat="1" applyFont="1" applyFill="1" applyBorder="1"/>
    <xf numFmtId="0" fontId="33" fillId="2" borderId="2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center"/>
    </xf>
    <xf numFmtId="0" fontId="65" fillId="2" borderId="8" xfId="0" applyFont="1" applyFill="1" applyBorder="1" applyAlignment="1">
      <alignment horizontal="center"/>
    </xf>
    <xf numFmtId="0" fontId="71" fillId="2" borderId="0" xfId="0" applyFont="1" applyFill="1" applyBorder="1" applyAlignment="1">
      <alignment horizontal="center"/>
    </xf>
    <xf numFmtId="0" fontId="72" fillId="2" borderId="0" xfId="0" applyFont="1" applyFill="1" applyBorder="1" applyAlignment="1">
      <alignment horizontal="center"/>
    </xf>
    <xf numFmtId="0" fontId="33" fillId="2" borderId="0" xfId="0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4" fontId="65" fillId="0" borderId="0" xfId="0" applyNumberFormat="1" applyFont="1" applyFill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65" fillId="2" borderId="0" xfId="0" applyFont="1" applyFill="1" applyBorder="1" applyAlignment="1"/>
    <xf numFmtId="0" fontId="33" fillId="2" borderId="8" xfId="0" applyFont="1" applyFill="1" applyBorder="1" applyAlignment="1">
      <alignment horizontal="center"/>
    </xf>
    <xf numFmtId="40" fontId="73" fillId="2" borderId="0" xfId="8" applyNumberFormat="1" applyFont="1" applyFill="1" applyBorder="1" applyAlignment="1"/>
    <xf numFmtId="40" fontId="74" fillId="2" borderId="0" xfId="8" applyNumberFormat="1" applyFont="1" applyFill="1" applyBorder="1"/>
    <xf numFmtId="40" fontId="75" fillId="2" borderId="0" xfId="13" applyNumberFormat="1" applyFont="1" applyFill="1" applyBorder="1"/>
    <xf numFmtId="40" fontId="74" fillId="2" borderId="0" xfId="0" applyNumberFormat="1" applyFont="1" applyFill="1" applyBorder="1"/>
    <xf numFmtId="40" fontId="70" fillId="2" borderId="0" xfId="0" applyNumberFormat="1" applyFont="1" applyFill="1" applyBorder="1"/>
    <xf numFmtId="40" fontId="70" fillId="2" borderId="8" xfId="0" applyNumberFormat="1" applyFont="1" applyFill="1" applyBorder="1"/>
    <xf numFmtId="40" fontId="70" fillId="2" borderId="0" xfId="0" applyNumberFormat="1" applyFont="1" applyFill="1"/>
    <xf numFmtId="40" fontId="70" fillId="0" borderId="0" xfId="0" applyNumberFormat="1" applyFont="1"/>
    <xf numFmtId="0" fontId="70" fillId="0" borderId="0" xfId="0" applyFont="1"/>
    <xf numFmtId="0" fontId="33" fillId="2" borderId="2" xfId="7" applyNumberFormat="1" applyFont="1" applyFill="1" applyBorder="1" applyAlignment="1">
      <alignment horizontal="center" vertical="top"/>
    </xf>
    <xf numFmtId="0" fontId="33" fillId="2" borderId="0" xfId="7" applyNumberFormat="1" applyFont="1" applyFill="1" applyBorder="1" applyAlignment="1">
      <alignment horizontal="center" vertical="top"/>
    </xf>
    <xf numFmtId="0" fontId="33" fillId="2" borderId="8" xfId="7" applyNumberFormat="1" applyFont="1" applyFill="1" applyBorder="1" applyAlignment="1">
      <alignment horizontal="center" vertical="top"/>
    </xf>
    <xf numFmtId="0" fontId="29" fillId="2" borderId="0" xfId="7" applyNumberFormat="1" applyFont="1" applyFill="1" applyBorder="1" applyAlignment="1">
      <alignment horizontal="center" vertical="top"/>
    </xf>
    <xf numFmtId="4" fontId="75" fillId="2" borderId="0" xfId="13" applyNumberFormat="1" applyFont="1" applyFill="1" applyBorder="1" applyAlignment="1">
      <alignment horizontal="center"/>
    </xf>
    <xf numFmtId="0" fontId="74" fillId="2" borderId="0" xfId="8" applyFont="1" applyFill="1" applyBorder="1" applyAlignment="1">
      <alignment horizontal="center"/>
    </xf>
    <xf numFmtId="0" fontId="70" fillId="2" borderId="0" xfId="0" applyFont="1" applyFill="1" applyBorder="1" applyAlignment="1">
      <alignment horizontal="center"/>
    </xf>
    <xf numFmtId="0" fontId="70" fillId="2" borderId="8" xfId="0" applyFont="1" applyFill="1" applyBorder="1" applyAlignment="1">
      <alignment horizontal="center"/>
    </xf>
    <xf numFmtId="0" fontId="70" fillId="2" borderId="0" xfId="0" applyFont="1" applyFill="1" applyAlignment="1">
      <alignment horizontal="center"/>
    </xf>
    <xf numFmtId="43" fontId="21" fillId="2" borderId="0" xfId="0" applyNumberFormat="1" applyFont="1" applyFill="1" applyBorder="1"/>
    <xf numFmtId="0" fontId="24" fillId="2" borderId="0" xfId="8" applyFont="1" applyFill="1" applyAlignment="1"/>
    <xf numFmtId="0" fontId="26" fillId="2" borderId="0" xfId="6" applyFont="1" applyFill="1" applyBorder="1" applyAlignment="1"/>
    <xf numFmtId="0" fontId="24" fillId="2" borderId="0" xfId="8" applyFont="1" applyFill="1" applyBorder="1" applyAlignment="1"/>
    <xf numFmtId="0" fontId="24" fillId="2" borderId="4" xfId="8" applyFont="1" applyFill="1" applyBorder="1" applyAlignment="1"/>
    <xf numFmtId="0" fontId="24" fillId="2" borderId="0" xfId="6" applyFont="1" applyFill="1" applyBorder="1" applyAlignment="1">
      <alignment vertical="center"/>
    </xf>
    <xf numFmtId="0" fontId="18" fillId="2" borderId="2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2" fontId="18" fillId="2" borderId="2" xfId="0" applyNumberFormat="1" applyFont="1" applyFill="1" applyBorder="1" applyAlignment="1"/>
    <xf numFmtId="2" fontId="18" fillId="2" borderId="0" xfId="0" applyNumberFormat="1" applyFont="1" applyFill="1" applyBorder="1" applyAlignment="1"/>
    <xf numFmtId="2" fontId="18" fillId="2" borderId="8" xfId="0" applyNumberFormat="1" applyFont="1" applyFill="1" applyBorder="1" applyAlignment="1"/>
    <xf numFmtId="0" fontId="7" fillId="2" borderId="0" xfId="8" applyFont="1" applyFill="1" applyBorder="1" applyAlignment="1"/>
    <xf numFmtId="0" fontId="24" fillId="2" borderId="0" xfId="17" applyFont="1" applyFill="1" applyBorder="1" applyAlignment="1"/>
    <xf numFmtId="164" fontId="6" fillId="2" borderId="0" xfId="3" applyFont="1" applyFill="1" applyBorder="1" applyAlignment="1">
      <alignment horizontal="center"/>
    </xf>
    <xf numFmtId="0" fontId="26" fillId="2" borderId="0" xfId="6" applyFont="1" applyFill="1" applyBorder="1" applyAlignment="1">
      <alignment horizontal="center" vertical="center"/>
    </xf>
    <xf numFmtId="0" fontId="26" fillId="2" borderId="0" xfId="6" applyFont="1" applyFill="1" applyBorder="1" applyAlignment="1">
      <alignment horizontal="center"/>
    </xf>
    <xf numFmtId="0" fontId="24" fillId="2" borderId="0" xfId="8" applyFont="1" applyFill="1" applyAlignment="1">
      <alignment horizontal="center"/>
    </xf>
    <xf numFmtId="17" fontId="23" fillId="3" borderId="10" xfId="8" applyNumberFormat="1" applyFont="1" applyFill="1" applyBorder="1" applyAlignment="1">
      <alignment horizontal="center" vertical="center"/>
    </xf>
    <xf numFmtId="169" fontId="23" fillId="3" borderId="10" xfId="14" applyNumberFormat="1" applyFont="1" applyFill="1" applyBorder="1" applyAlignment="1">
      <alignment horizontal="center" vertical="center"/>
    </xf>
    <xf numFmtId="169" fontId="14" fillId="3" borderId="10" xfId="14" applyNumberFormat="1" applyFont="1" applyFill="1" applyBorder="1" applyAlignment="1">
      <alignment horizontal="center" vertical="center"/>
    </xf>
    <xf numFmtId="0" fontId="24" fillId="2" borderId="2" xfId="6" applyFont="1" applyFill="1" applyBorder="1" applyAlignment="1">
      <alignment horizontal="center"/>
    </xf>
    <xf numFmtId="0" fontId="24" fillId="2" borderId="0" xfId="6" applyFont="1" applyFill="1" applyBorder="1" applyAlignment="1">
      <alignment horizontal="center"/>
    </xf>
    <xf numFmtId="0" fontId="65" fillId="2" borderId="36" xfId="6" applyFont="1" applyFill="1" applyBorder="1" applyAlignment="1">
      <alignment horizontal="center" vertical="center"/>
    </xf>
    <xf numFmtId="0" fontId="65" fillId="2" borderId="37" xfId="6" applyFont="1" applyFill="1" applyBorder="1" applyAlignment="1">
      <alignment horizontal="center" vertical="center"/>
    </xf>
    <xf numFmtId="49" fontId="17" fillId="8" borderId="6" xfId="8" applyNumberFormat="1" applyFont="1" applyFill="1" applyBorder="1" applyAlignment="1">
      <alignment horizontal="center" vertical="center"/>
    </xf>
    <xf numFmtId="169" fontId="14" fillId="14" borderId="30" xfId="24" applyNumberFormat="1" applyFont="1" applyFill="1" applyBorder="1" applyAlignment="1">
      <alignment horizontal="center" vertical="center"/>
    </xf>
    <xf numFmtId="169" fontId="14" fillId="14" borderId="31" xfId="24" applyNumberFormat="1" applyFont="1" applyFill="1" applyBorder="1" applyAlignment="1">
      <alignment horizontal="center" vertical="center"/>
    </xf>
    <xf numFmtId="0" fontId="65" fillId="2" borderId="33" xfId="6" applyFont="1" applyFill="1" applyBorder="1" applyAlignment="1">
      <alignment horizontal="center" vertical="center"/>
    </xf>
    <xf numFmtId="0" fontId="65" fillId="2" borderId="34" xfId="6" applyFont="1" applyFill="1" applyBorder="1" applyAlignment="1">
      <alignment horizontal="center" vertical="center"/>
    </xf>
    <xf numFmtId="0" fontId="65" fillId="2" borderId="36" xfId="6" applyFont="1" applyFill="1" applyBorder="1" applyAlignment="1">
      <alignment horizontal="center" vertical="center" wrapText="1"/>
    </xf>
    <xf numFmtId="0" fontId="65" fillId="2" borderId="37" xfId="6" applyFont="1" applyFill="1" applyBorder="1" applyAlignment="1">
      <alignment horizontal="center" vertical="center" wrapText="1"/>
    </xf>
    <xf numFmtId="0" fontId="14" fillId="5" borderId="0" xfId="8" applyFont="1" applyFill="1" applyBorder="1" applyAlignment="1">
      <alignment horizontal="center" vertical="center"/>
    </xf>
    <xf numFmtId="0" fontId="23" fillId="5" borderId="12" xfId="8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2" borderId="0" xfId="6" applyFont="1" applyFill="1" applyBorder="1" applyAlignment="1">
      <alignment horizontal="center" vertical="center"/>
    </xf>
    <xf numFmtId="0" fontId="14" fillId="5" borderId="12" xfId="8" applyFont="1" applyFill="1" applyBorder="1" applyAlignment="1">
      <alignment horizontal="center" vertical="center" wrapText="1"/>
    </xf>
    <xf numFmtId="0" fontId="14" fillId="5" borderId="12" xfId="8" applyFont="1" applyFill="1" applyBorder="1" applyAlignment="1">
      <alignment horizontal="center" vertical="center"/>
    </xf>
    <xf numFmtId="0" fontId="14" fillId="5" borderId="10" xfId="8" applyFont="1" applyFill="1" applyBorder="1" applyAlignment="1">
      <alignment horizontal="center" vertical="center"/>
    </xf>
    <xf numFmtId="0" fontId="24" fillId="2" borderId="0" xfId="16" applyFont="1" applyFill="1" applyAlignment="1">
      <alignment horizontal="center"/>
    </xf>
    <xf numFmtId="0" fontId="14" fillId="5" borderId="10" xfId="8" applyFont="1" applyFill="1" applyBorder="1" applyAlignment="1">
      <alignment horizontal="center" vertical="center" wrapText="1"/>
    </xf>
    <xf numFmtId="0" fontId="7" fillId="2" borderId="0" xfId="8" applyFont="1" applyFill="1" applyBorder="1" applyAlignment="1">
      <alignment horizontal="center"/>
    </xf>
    <xf numFmtId="0" fontId="24" fillId="2" borderId="0" xfId="17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23" fillId="10" borderId="12" xfId="0" applyFont="1" applyFill="1" applyBorder="1" applyAlignment="1">
      <alignment horizontal="center"/>
    </xf>
    <xf numFmtId="0" fontId="52" fillId="0" borderId="0" xfId="21" applyNumberFormat="1" applyFont="1" applyFill="1" applyBorder="1" applyAlignment="1" applyProtection="1">
      <alignment horizontal="left" vertical="top"/>
    </xf>
    <xf numFmtId="44" fontId="25" fillId="2" borderId="29" xfId="2" applyFont="1" applyFill="1" applyBorder="1" applyAlignment="1">
      <alignment horizontal="center"/>
    </xf>
    <xf numFmtId="44" fontId="25" fillId="2" borderId="28" xfId="2" applyFont="1" applyFill="1" applyBorder="1" applyAlignment="1">
      <alignment horizontal="center"/>
    </xf>
    <xf numFmtId="0" fontId="25" fillId="8" borderId="20" xfId="20" applyFont="1" applyFill="1" applyBorder="1" applyAlignment="1">
      <alignment horizontal="center" vertical="center"/>
    </xf>
    <xf numFmtId="0" fontId="25" fillId="8" borderId="0" xfId="20" applyFont="1" applyFill="1" applyBorder="1" applyAlignment="1">
      <alignment horizontal="center" vertical="center"/>
    </xf>
    <xf numFmtId="0" fontId="25" fillId="8" borderId="21" xfId="20" applyFont="1" applyFill="1" applyBorder="1" applyAlignment="1">
      <alignment horizontal="center" vertical="center"/>
    </xf>
    <xf numFmtId="0" fontId="25" fillId="2" borderId="6" xfId="20" applyFont="1" applyFill="1" applyBorder="1" applyAlignment="1">
      <alignment horizontal="center"/>
    </xf>
    <xf numFmtId="0" fontId="45" fillId="2" borderId="0" xfId="8" applyFont="1" applyFill="1" applyBorder="1" applyAlignment="1">
      <alignment horizontal="center"/>
    </xf>
    <xf numFmtId="0" fontId="50" fillId="9" borderId="0" xfId="22" applyNumberFormat="1" applyFont="1" applyFill="1" applyBorder="1" applyAlignment="1" applyProtection="1">
      <alignment horizontal="left" vertical="top"/>
    </xf>
    <xf numFmtId="44" fontId="25" fillId="2" borderId="6" xfId="2" applyFont="1" applyFill="1" applyBorder="1" applyAlignment="1">
      <alignment horizontal="center"/>
    </xf>
  </cellXfs>
  <cellStyles count="27">
    <cellStyle name="Millares" xfId="1" builtinId="3"/>
    <cellStyle name="Millares 2" xfId="4"/>
    <cellStyle name="Millares 2 2" xfId="24"/>
    <cellStyle name="Millares 3" xfId="12"/>
    <cellStyle name="Millares 4" xfId="14"/>
    <cellStyle name="Millares 5" xfId="9"/>
    <cellStyle name="Millares_Hoja1 2 2 2" xfId="25"/>
    <cellStyle name="Moneda" xfId="2" builtinId="4"/>
    <cellStyle name="Moneda 2" xfId="5"/>
    <cellStyle name="Normal" xfId="0" builtinId="0"/>
    <cellStyle name="Normal 10 2 2 2 2" xfId="15"/>
    <cellStyle name="Normal 12 2 2 2 2 2" xfId="10"/>
    <cellStyle name="Normal 13" xfId="18"/>
    <cellStyle name="Normal 2" xfId="22"/>
    <cellStyle name="Normal 2 2" xfId="13"/>
    <cellStyle name="Normal 2 2 2" xfId="23"/>
    <cellStyle name="Normal 2 3" xfId="3"/>
    <cellStyle name="Normal 2 3 2" xfId="19"/>
    <cellStyle name="Normal 3" xfId="21"/>
    <cellStyle name="Normal 4 2" xfId="20"/>
    <cellStyle name="Normal 5 2" xfId="8"/>
    <cellStyle name="Normal 5 2 2" xfId="16"/>
    <cellStyle name="Normal 6" xfId="6"/>
    <cellStyle name="Normal 7" xfId="11"/>
    <cellStyle name="Normal 8" xfId="17"/>
    <cellStyle name="Normal 9" xfId="7"/>
    <cellStyle name="Porcentaje" xfId="2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207970</xdr:colOff>
      <xdr:row>23</xdr:row>
      <xdr:rowOff>94043</xdr:rowOff>
    </xdr:from>
    <xdr:to>
      <xdr:col>5</xdr:col>
      <xdr:colOff>990600</xdr:colOff>
      <xdr:row>25</xdr:row>
      <xdr:rowOff>103149</xdr:rowOff>
    </xdr:to>
    <xdr:sp macro="" textlink="">
      <xdr:nvSpPr>
        <xdr:cNvPr id="2" name="Elipse 1"/>
        <xdr:cNvSpPr/>
      </xdr:nvSpPr>
      <xdr:spPr>
        <a:xfrm>
          <a:off x="3503620" y="4761293"/>
          <a:ext cx="782630" cy="399631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400" b="1">
            <a:solidFill>
              <a:srgbClr val="FF0000"/>
            </a:solidFill>
          </a:endParaRPr>
        </a:p>
        <a:p>
          <a:pPr algn="l"/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257175</xdr:colOff>
      <xdr:row>23</xdr:row>
      <xdr:rowOff>195704</xdr:rowOff>
    </xdr:from>
    <xdr:to>
      <xdr:col>10</xdr:col>
      <xdr:colOff>1047750</xdr:colOff>
      <xdr:row>26</xdr:row>
      <xdr:rowOff>28575</xdr:rowOff>
    </xdr:to>
    <xdr:sp macro="" textlink="">
      <xdr:nvSpPr>
        <xdr:cNvPr id="3" name="Elipse 2"/>
        <xdr:cNvSpPr/>
      </xdr:nvSpPr>
      <xdr:spPr>
        <a:xfrm>
          <a:off x="8305800" y="4862954"/>
          <a:ext cx="790575" cy="41389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lang="es-MX" sz="1200" b="1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</a:t>
          </a:r>
          <a:endParaRPr lang="es-MX" sz="1200" b="1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266700</xdr:colOff>
      <xdr:row>23</xdr:row>
      <xdr:rowOff>161879</xdr:rowOff>
    </xdr:from>
    <xdr:to>
      <xdr:col>14</xdr:col>
      <xdr:colOff>1072841</xdr:colOff>
      <xdr:row>26</xdr:row>
      <xdr:rowOff>25196</xdr:rowOff>
    </xdr:to>
    <xdr:sp macro="" textlink="">
      <xdr:nvSpPr>
        <xdr:cNvPr id="4" name="Elipse 3"/>
        <xdr:cNvSpPr/>
      </xdr:nvSpPr>
      <xdr:spPr>
        <a:xfrm>
          <a:off x="16802100" y="4829129"/>
          <a:ext cx="806141" cy="444342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s-MX" sz="1400" b="1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s-MX" sz="1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s-MX" sz="1400" b="1">
              <a:solidFill>
                <a:srgbClr val="FF0000"/>
              </a:solidFill>
              <a:latin typeface="+mn-lt"/>
              <a:ea typeface="+mn-ea"/>
              <a:cs typeface="+mn-cs"/>
            </a:rPr>
            <a:t> D</a:t>
          </a:r>
        </a:p>
      </xdr:txBody>
    </xdr:sp>
    <xdr:clientData/>
  </xdr:twoCellAnchor>
  <xdr:oneCellAnchor>
    <xdr:from>
      <xdr:col>5</xdr:col>
      <xdr:colOff>447675</xdr:colOff>
      <xdr:row>23</xdr:row>
      <xdr:rowOff>190500</xdr:rowOff>
    </xdr:from>
    <xdr:ext cx="287323" cy="441596"/>
    <xdr:sp macro="" textlink="">
      <xdr:nvSpPr>
        <xdr:cNvPr id="5" name="CuadroTexto 4"/>
        <xdr:cNvSpPr txBox="1"/>
      </xdr:nvSpPr>
      <xdr:spPr>
        <a:xfrm>
          <a:off x="3743325" y="4857750"/>
          <a:ext cx="287323" cy="441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</a:t>
          </a:r>
        </a:p>
        <a:p>
          <a:endParaRPr lang="es-MX" sz="1100"/>
        </a:p>
      </xdr:txBody>
    </xdr:sp>
    <xdr:clientData/>
  </xdr:oneCellAnchor>
  <xdr:oneCellAnchor>
    <xdr:from>
      <xdr:col>10</xdr:col>
      <xdr:colOff>476250</xdr:colOff>
      <xdr:row>23</xdr:row>
      <xdr:rowOff>123825</xdr:rowOff>
    </xdr:from>
    <xdr:ext cx="390525" cy="280205"/>
    <xdr:sp macro="" textlink="">
      <xdr:nvSpPr>
        <xdr:cNvPr id="6" name="CuadroTexto 5"/>
        <xdr:cNvSpPr txBox="1"/>
      </xdr:nvSpPr>
      <xdr:spPr>
        <a:xfrm>
          <a:off x="8524875" y="4791075"/>
          <a:ext cx="3905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381000</xdr:colOff>
      <xdr:row>23</xdr:row>
      <xdr:rowOff>142875</xdr:rowOff>
    </xdr:from>
    <xdr:ext cx="184731" cy="280205"/>
    <xdr:sp macro="" textlink="">
      <xdr:nvSpPr>
        <xdr:cNvPr id="7" name="CuadroTexto 6"/>
        <xdr:cNvSpPr txBox="1"/>
      </xdr:nvSpPr>
      <xdr:spPr>
        <a:xfrm>
          <a:off x="16916400" y="48101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0</xdr:colOff>
      <xdr:row>23</xdr:row>
      <xdr:rowOff>123825</xdr:rowOff>
    </xdr:from>
    <xdr:ext cx="238125" cy="280205"/>
    <xdr:sp macro="" textlink="">
      <xdr:nvSpPr>
        <xdr:cNvPr id="9" name="CuadroTexto 8"/>
        <xdr:cNvSpPr txBox="1"/>
      </xdr:nvSpPr>
      <xdr:spPr>
        <a:xfrm>
          <a:off x="13344524" y="4791075"/>
          <a:ext cx="2381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2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27542</xdr:colOff>
      <xdr:row>35</xdr:row>
      <xdr:rowOff>82627</xdr:rowOff>
    </xdr:from>
    <xdr:to>
      <xdr:col>6</xdr:col>
      <xdr:colOff>605927</xdr:colOff>
      <xdr:row>37</xdr:row>
      <xdr:rowOff>61818</xdr:rowOff>
    </xdr:to>
    <xdr:sp macro="" textlink="">
      <xdr:nvSpPr>
        <xdr:cNvPr id="2" name="Elipse 1"/>
        <xdr:cNvSpPr/>
      </xdr:nvSpPr>
      <xdr:spPr>
        <a:xfrm>
          <a:off x="6323567" y="8159827"/>
          <a:ext cx="740310" cy="360191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MX" sz="1400" b="1">
              <a:solidFill>
                <a:srgbClr val="FF0000"/>
              </a:solidFill>
              <a:latin typeface="+mn-lt"/>
              <a:ea typeface="+mn-ea"/>
              <a:cs typeface="+mn-cs"/>
            </a:rPr>
            <a:t>    J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189972</xdr:colOff>
      <xdr:row>274</xdr:row>
      <xdr:rowOff>143404</xdr:rowOff>
    </xdr:from>
    <xdr:to>
      <xdr:col>9</xdr:col>
      <xdr:colOff>1180572</xdr:colOff>
      <xdr:row>277</xdr:row>
      <xdr:rowOff>40398</xdr:rowOff>
    </xdr:to>
    <xdr:sp macro="" textlink="">
      <xdr:nvSpPr>
        <xdr:cNvPr id="2" name="Elipse 1"/>
        <xdr:cNvSpPr/>
      </xdr:nvSpPr>
      <xdr:spPr>
        <a:xfrm>
          <a:off x="8914872" y="42329629"/>
          <a:ext cx="990600" cy="487544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400" b="1">
              <a:solidFill>
                <a:srgbClr val="FF0000"/>
              </a:solidFill>
            </a:rPr>
            <a:t>      C</a:t>
          </a:r>
        </a:p>
      </xdr:txBody>
    </xdr:sp>
    <xdr:clientData/>
  </xdr:twoCellAnchor>
  <xdr:twoCellAnchor>
    <xdr:from>
      <xdr:col>12</xdr:col>
      <xdr:colOff>50801</xdr:colOff>
      <xdr:row>274</xdr:row>
      <xdr:rowOff>50800</xdr:rowOff>
    </xdr:from>
    <xdr:to>
      <xdr:col>13</xdr:col>
      <xdr:colOff>25401</xdr:colOff>
      <xdr:row>276</xdr:row>
      <xdr:rowOff>146232</xdr:rowOff>
    </xdr:to>
    <xdr:sp macro="" textlink="">
      <xdr:nvSpPr>
        <xdr:cNvPr id="3" name="Elipse 2"/>
        <xdr:cNvSpPr/>
      </xdr:nvSpPr>
      <xdr:spPr>
        <a:xfrm>
          <a:off x="12366626" y="42237025"/>
          <a:ext cx="965200" cy="485957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400" b="1">
              <a:solidFill>
                <a:srgbClr val="FF0000"/>
              </a:solidFill>
            </a:rPr>
            <a:t>      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131885</xdr:colOff>
      <xdr:row>189</xdr:row>
      <xdr:rowOff>76443</xdr:rowOff>
    </xdr:from>
    <xdr:to>
      <xdr:col>9</xdr:col>
      <xdr:colOff>19538</xdr:colOff>
      <xdr:row>191</xdr:row>
      <xdr:rowOff>87922</xdr:rowOff>
    </xdr:to>
    <xdr:sp macro="" textlink="">
      <xdr:nvSpPr>
        <xdr:cNvPr id="2" name="Elipse 1"/>
        <xdr:cNvSpPr/>
      </xdr:nvSpPr>
      <xdr:spPr>
        <a:xfrm>
          <a:off x="6799385" y="20364693"/>
          <a:ext cx="1411653" cy="421054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400" b="1">
              <a:solidFill>
                <a:srgbClr val="FF0000"/>
              </a:solidFill>
            </a:rPr>
            <a:t>   C</a:t>
          </a:r>
        </a:p>
      </xdr:txBody>
    </xdr:sp>
    <xdr:clientData/>
  </xdr:twoCellAnchor>
  <xdr:twoCellAnchor>
    <xdr:from>
      <xdr:col>12</xdr:col>
      <xdr:colOff>0</xdr:colOff>
      <xdr:row>189</xdr:row>
      <xdr:rowOff>47625</xdr:rowOff>
    </xdr:from>
    <xdr:to>
      <xdr:col>13</xdr:col>
      <xdr:colOff>57150</xdr:colOff>
      <xdr:row>191</xdr:row>
      <xdr:rowOff>47625</xdr:rowOff>
    </xdr:to>
    <xdr:sp macro="" textlink="">
      <xdr:nvSpPr>
        <xdr:cNvPr id="3" name="Elipse 2"/>
        <xdr:cNvSpPr/>
      </xdr:nvSpPr>
      <xdr:spPr>
        <a:xfrm>
          <a:off x="11049000" y="20335875"/>
          <a:ext cx="819150" cy="4095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400" b="1">
              <a:solidFill>
                <a:srgbClr val="FF0000"/>
              </a:solidFill>
            </a:rPr>
            <a:t>    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100853</xdr:colOff>
      <xdr:row>182</xdr:row>
      <xdr:rowOff>50427</xdr:rowOff>
    </xdr:from>
    <xdr:to>
      <xdr:col>9</xdr:col>
      <xdr:colOff>939541</xdr:colOff>
      <xdr:row>184</xdr:row>
      <xdr:rowOff>50427</xdr:rowOff>
    </xdr:to>
    <xdr:sp macro="" textlink="">
      <xdr:nvSpPr>
        <xdr:cNvPr id="2" name="Elipse 1"/>
        <xdr:cNvSpPr/>
      </xdr:nvSpPr>
      <xdr:spPr>
        <a:xfrm>
          <a:off x="6949328" y="36731202"/>
          <a:ext cx="838688" cy="4000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400" b="1">
              <a:solidFill>
                <a:srgbClr val="FF0000"/>
              </a:solidFill>
            </a:rPr>
            <a:t>    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339428</xdr:colOff>
      <xdr:row>71</xdr:row>
      <xdr:rowOff>130342</xdr:rowOff>
    </xdr:from>
    <xdr:to>
      <xdr:col>11</xdr:col>
      <xdr:colOff>176073</xdr:colOff>
      <xdr:row>73</xdr:row>
      <xdr:rowOff>100263</xdr:rowOff>
    </xdr:to>
    <xdr:sp macro="" textlink="">
      <xdr:nvSpPr>
        <xdr:cNvPr id="2" name="Elipse 1"/>
        <xdr:cNvSpPr/>
      </xdr:nvSpPr>
      <xdr:spPr>
        <a:xfrm>
          <a:off x="10788353" y="10988842"/>
          <a:ext cx="808195" cy="36044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400" b="1">
              <a:solidFill>
                <a:srgbClr val="FF0000"/>
              </a:solidFill>
            </a:rPr>
            <a:t>   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339428</xdr:colOff>
      <xdr:row>55</xdr:row>
      <xdr:rowOff>130342</xdr:rowOff>
    </xdr:from>
    <xdr:to>
      <xdr:col>11</xdr:col>
      <xdr:colOff>176073</xdr:colOff>
      <xdr:row>57</xdr:row>
      <xdr:rowOff>100263</xdr:rowOff>
    </xdr:to>
    <xdr:sp macro="" textlink="">
      <xdr:nvSpPr>
        <xdr:cNvPr id="2" name="Elipse 1"/>
        <xdr:cNvSpPr/>
      </xdr:nvSpPr>
      <xdr:spPr>
        <a:xfrm>
          <a:off x="10788353" y="10988842"/>
          <a:ext cx="808195" cy="360446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400" b="1">
              <a:solidFill>
                <a:srgbClr val="FF0000"/>
              </a:solidFill>
            </a:rPr>
            <a:t>   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H1048576"/>
    </sheetView>
  </sheetViews>
  <sheetFormatPr baseColWidth="10" defaultRowHeight="14.4" x14ac:dyDescent="0.3"/>
  <cols>
    <col min="2" max="2" width="3.109375" customWidth="1"/>
    <col min="3" max="3" width="3" customWidth="1"/>
    <col min="4" max="4" width="61.33203125" customWidth="1"/>
    <col min="5" max="5" width="79.33203125" customWidth="1"/>
    <col min="6" max="7" width="3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5" thickBot="1" x14ac:dyDescent="0.35">
      <c r="A2" s="1"/>
      <c r="B2" s="2"/>
      <c r="C2" s="2"/>
      <c r="D2" s="2"/>
      <c r="E2" s="2"/>
      <c r="F2" s="2"/>
      <c r="G2" s="2"/>
      <c r="H2" s="1"/>
      <c r="I2" s="1"/>
    </row>
    <row r="3" spans="1:9" ht="15.6" x14ac:dyDescent="0.3">
      <c r="A3" s="1"/>
      <c r="B3" s="2"/>
      <c r="C3" s="32"/>
      <c r="D3" s="33"/>
      <c r="E3" s="33"/>
      <c r="F3" s="34"/>
      <c r="G3" s="2"/>
      <c r="H3" s="1"/>
      <c r="I3" s="1"/>
    </row>
    <row r="4" spans="1:9" ht="15.6" x14ac:dyDescent="0.3">
      <c r="A4" s="1"/>
      <c r="B4" s="2"/>
      <c r="C4" s="35"/>
      <c r="D4" s="3"/>
      <c r="E4" s="3"/>
      <c r="F4" s="4"/>
      <c r="G4" s="2"/>
      <c r="H4" s="1"/>
      <c r="I4" s="1"/>
    </row>
    <row r="5" spans="1:9" ht="15.6" x14ac:dyDescent="0.3">
      <c r="A5" s="1"/>
      <c r="B5" s="2"/>
      <c r="C5" s="35"/>
      <c r="D5" s="3"/>
      <c r="E5" s="3"/>
      <c r="F5" s="4"/>
      <c r="G5" s="2"/>
      <c r="H5" s="1"/>
      <c r="I5" s="1"/>
    </row>
    <row r="6" spans="1:9" ht="15.6" x14ac:dyDescent="0.3">
      <c r="A6" s="1"/>
      <c r="B6" s="2"/>
      <c r="C6" s="35"/>
      <c r="D6" s="5"/>
      <c r="E6" s="5"/>
      <c r="F6" s="6"/>
      <c r="G6" s="2"/>
      <c r="H6" s="1"/>
      <c r="I6" s="1"/>
    </row>
    <row r="7" spans="1:9" ht="15.6" x14ac:dyDescent="0.3">
      <c r="A7" s="1"/>
      <c r="B7" s="2"/>
      <c r="C7" s="35"/>
      <c r="D7" s="657" t="s">
        <v>0</v>
      </c>
      <c r="E7" s="657"/>
      <c r="F7" s="6"/>
      <c r="G7" s="2"/>
      <c r="H7" s="1"/>
      <c r="I7" s="1"/>
    </row>
    <row r="8" spans="1:9" ht="15.6" x14ac:dyDescent="0.3">
      <c r="A8" s="1"/>
      <c r="B8" s="2"/>
      <c r="C8" s="35"/>
      <c r="D8" s="7"/>
      <c r="E8" s="5"/>
      <c r="F8" s="6"/>
      <c r="G8" s="2"/>
      <c r="H8" s="1"/>
      <c r="I8" s="1"/>
    </row>
    <row r="9" spans="1:9" ht="15.6" x14ac:dyDescent="0.3">
      <c r="A9" s="1"/>
      <c r="B9" s="2"/>
      <c r="C9" s="35"/>
      <c r="D9" s="7"/>
      <c r="E9" s="5"/>
      <c r="F9" s="6"/>
      <c r="G9" s="2"/>
      <c r="H9" s="1"/>
      <c r="I9" s="1"/>
    </row>
    <row r="10" spans="1:9" ht="15.6" x14ac:dyDescent="0.3">
      <c r="A10" s="1"/>
      <c r="B10" s="2"/>
      <c r="C10" s="35"/>
      <c r="D10" s="7"/>
      <c r="E10" s="5"/>
      <c r="F10" s="6"/>
      <c r="G10" s="2"/>
      <c r="H10" s="1"/>
      <c r="I10" s="1"/>
    </row>
    <row r="11" spans="1:9" ht="15.6" x14ac:dyDescent="0.3">
      <c r="A11" s="1"/>
      <c r="B11" s="2"/>
      <c r="C11" s="35"/>
      <c r="D11" s="7"/>
      <c r="E11" s="5"/>
      <c r="F11" s="6"/>
      <c r="G11" s="2"/>
      <c r="H11" s="1"/>
      <c r="I11" s="1"/>
    </row>
    <row r="12" spans="1:9" ht="15.6" x14ac:dyDescent="0.3">
      <c r="A12" s="1"/>
      <c r="B12" s="2"/>
      <c r="C12" s="35"/>
      <c r="D12" s="5" t="s">
        <v>1</v>
      </c>
      <c r="E12" s="8" t="s">
        <v>3016</v>
      </c>
      <c r="F12" s="9"/>
      <c r="G12" s="2"/>
      <c r="H12" s="1"/>
      <c r="I12" s="1"/>
    </row>
    <row r="13" spans="1:9" ht="15.6" x14ac:dyDescent="0.3">
      <c r="A13" s="1"/>
      <c r="B13" s="2"/>
      <c r="C13" s="35"/>
      <c r="D13" s="5"/>
      <c r="E13" s="10"/>
      <c r="F13" s="9"/>
      <c r="G13" s="2"/>
      <c r="H13" s="1"/>
      <c r="I13" s="1"/>
    </row>
    <row r="14" spans="1:9" ht="15.6" x14ac:dyDescent="0.3">
      <c r="A14" s="1"/>
      <c r="B14" s="2"/>
      <c r="C14" s="35"/>
      <c r="D14" s="5"/>
      <c r="E14" s="5"/>
      <c r="F14" s="6"/>
      <c r="G14" s="2"/>
      <c r="H14" s="1"/>
      <c r="I14" s="1"/>
    </row>
    <row r="15" spans="1:9" ht="15.6" x14ac:dyDescent="0.3">
      <c r="A15" s="1"/>
      <c r="B15" s="2"/>
      <c r="C15" s="35"/>
      <c r="D15" s="5" t="s">
        <v>2</v>
      </c>
      <c r="E15" s="11" t="s">
        <v>3</v>
      </c>
      <c r="F15" s="12"/>
      <c r="G15" s="2"/>
      <c r="H15" s="1"/>
      <c r="I15" s="1"/>
    </row>
    <row r="16" spans="1:9" ht="15.6" x14ac:dyDescent="0.3">
      <c r="A16" s="1"/>
      <c r="B16" s="2"/>
      <c r="C16" s="35"/>
      <c r="D16" s="5"/>
      <c r="E16" s="13"/>
      <c r="F16" s="12"/>
      <c r="G16" s="2"/>
      <c r="H16" s="1"/>
      <c r="I16" s="1"/>
    </row>
    <row r="17" spans="1:9" ht="15.6" x14ac:dyDescent="0.3">
      <c r="A17" s="1"/>
      <c r="B17" s="2"/>
      <c r="C17" s="35"/>
      <c r="D17" s="5"/>
      <c r="E17" s="5"/>
      <c r="F17" s="6"/>
      <c r="G17" s="2"/>
      <c r="H17" s="1"/>
      <c r="I17" s="1"/>
    </row>
    <row r="18" spans="1:9" ht="15.6" x14ac:dyDescent="0.3">
      <c r="A18" s="1"/>
      <c r="B18" s="2"/>
      <c r="C18" s="35"/>
      <c r="D18" s="5" t="s">
        <v>4</v>
      </c>
      <c r="E18" s="14" t="s">
        <v>3017</v>
      </c>
      <c r="F18" s="6"/>
      <c r="G18" s="2"/>
      <c r="H18" s="1"/>
      <c r="I18" s="1"/>
    </row>
    <row r="19" spans="1:9" ht="15.6" x14ac:dyDescent="0.3">
      <c r="A19" s="1"/>
      <c r="B19" s="2"/>
      <c r="C19" s="35"/>
      <c r="D19" s="5"/>
      <c r="E19" s="15"/>
      <c r="F19" s="6"/>
      <c r="G19" s="2"/>
      <c r="H19" s="1"/>
      <c r="I19" s="1"/>
    </row>
    <row r="20" spans="1:9" ht="15.6" x14ac:dyDescent="0.3">
      <c r="A20" s="1"/>
      <c r="B20" s="2"/>
      <c r="C20" s="35"/>
      <c r="D20" s="5"/>
      <c r="E20" s="5"/>
      <c r="F20" s="6"/>
      <c r="G20" s="2"/>
      <c r="H20" s="1"/>
      <c r="I20" s="1"/>
    </row>
    <row r="21" spans="1:9" ht="15.6" x14ac:dyDescent="0.3">
      <c r="A21" s="1"/>
      <c r="B21" s="2"/>
      <c r="C21" s="35"/>
      <c r="D21" s="5" t="s">
        <v>5</v>
      </c>
      <c r="E21" s="11" t="s">
        <v>3018</v>
      </c>
      <c r="F21" s="6"/>
      <c r="G21" s="2"/>
      <c r="H21" s="1"/>
      <c r="I21" s="1"/>
    </row>
    <row r="22" spans="1:9" ht="15.6" x14ac:dyDescent="0.3">
      <c r="A22" s="1"/>
      <c r="B22" s="2"/>
      <c r="C22" s="35"/>
      <c r="D22" s="5"/>
      <c r="E22" s="11"/>
      <c r="F22" s="6"/>
      <c r="G22" s="2"/>
      <c r="H22" s="1"/>
      <c r="I22" s="1"/>
    </row>
    <row r="23" spans="1:9" ht="15.6" x14ac:dyDescent="0.3">
      <c r="A23" s="1"/>
      <c r="B23" s="2"/>
      <c r="C23" s="35"/>
      <c r="D23" s="5"/>
      <c r="E23" s="13"/>
      <c r="F23" s="6"/>
      <c r="G23" s="2"/>
      <c r="H23" s="1"/>
      <c r="I23" s="1"/>
    </row>
    <row r="24" spans="1:9" ht="15.6" x14ac:dyDescent="0.3">
      <c r="A24" s="1"/>
      <c r="B24" s="2"/>
      <c r="C24" s="35"/>
      <c r="D24" s="5"/>
      <c r="E24" s="5"/>
      <c r="F24" s="6"/>
      <c r="G24" s="2"/>
      <c r="H24" s="1"/>
      <c r="I24" s="1"/>
    </row>
    <row r="25" spans="1:9" ht="15.6" x14ac:dyDescent="0.3">
      <c r="A25" s="1"/>
      <c r="B25" s="2"/>
      <c r="C25" s="35"/>
      <c r="D25" s="5" t="s">
        <v>6</v>
      </c>
      <c r="E25" s="16" t="s">
        <v>12</v>
      </c>
      <c r="F25" s="17"/>
      <c r="G25" s="1"/>
      <c r="H25" s="1"/>
      <c r="I25" s="1"/>
    </row>
    <row r="26" spans="1:9" ht="15.6" x14ac:dyDescent="0.3">
      <c r="A26" s="1"/>
      <c r="B26" s="2"/>
      <c r="C26" s="35"/>
      <c r="D26" s="5"/>
      <c r="E26" s="18"/>
      <c r="F26" s="6"/>
      <c r="G26" s="2"/>
      <c r="H26" s="1"/>
      <c r="I26" s="1"/>
    </row>
    <row r="27" spans="1:9" ht="15.6" x14ac:dyDescent="0.3">
      <c r="A27" s="1"/>
      <c r="B27" s="2"/>
      <c r="C27" s="35"/>
      <c r="D27" s="5"/>
      <c r="E27" s="19"/>
      <c r="F27" s="6"/>
      <c r="G27" s="2"/>
      <c r="H27" s="1"/>
      <c r="I27" s="1"/>
    </row>
    <row r="28" spans="1:9" ht="15.6" x14ac:dyDescent="0.3">
      <c r="A28" s="1"/>
      <c r="B28" s="2"/>
      <c r="C28" s="35"/>
      <c r="D28" s="5" t="s">
        <v>7</v>
      </c>
      <c r="E28" s="14" t="s">
        <v>8</v>
      </c>
      <c r="F28" s="20"/>
      <c r="G28" s="2"/>
      <c r="H28" s="1"/>
      <c r="I28" s="1"/>
    </row>
    <row r="29" spans="1:9" ht="15.6" x14ac:dyDescent="0.3">
      <c r="A29" s="1"/>
      <c r="B29" s="2"/>
      <c r="C29" s="35"/>
      <c r="D29" s="5"/>
      <c r="E29" s="5"/>
      <c r="F29" s="6"/>
      <c r="G29" s="2"/>
      <c r="H29" s="1"/>
      <c r="I29" s="1"/>
    </row>
    <row r="30" spans="1:9" ht="15.6" x14ac:dyDescent="0.3">
      <c r="A30" s="1"/>
      <c r="B30" s="2"/>
      <c r="C30" s="35"/>
      <c r="D30" s="5"/>
      <c r="E30" s="5"/>
      <c r="F30" s="6"/>
      <c r="G30" s="2"/>
      <c r="H30" s="1"/>
      <c r="I30" s="1"/>
    </row>
    <row r="31" spans="1:9" ht="15.6" x14ac:dyDescent="0.3">
      <c r="A31" s="1"/>
      <c r="B31" s="2"/>
      <c r="C31" s="35"/>
      <c r="D31" s="21"/>
      <c r="E31" s="5"/>
      <c r="F31" s="6"/>
      <c r="G31" s="2"/>
      <c r="H31" s="1"/>
      <c r="I31" s="1"/>
    </row>
    <row r="32" spans="1:9" ht="15.6" x14ac:dyDescent="0.3">
      <c r="A32" s="1"/>
      <c r="B32" s="2"/>
      <c r="C32" s="35"/>
      <c r="D32" s="15" t="s">
        <v>9</v>
      </c>
      <c r="E32" s="11" t="s">
        <v>3019</v>
      </c>
      <c r="F32" s="12"/>
      <c r="G32" s="2"/>
      <c r="H32" s="1"/>
      <c r="I32" s="1"/>
    </row>
    <row r="33" spans="1:9" ht="15.6" x14ac:dyDescent="0.3">
      <c r="A33" s="1"/>
      <c r="B33" s="2"/>
      <c r="C33" s="35"/>
      <c r="D33" s="15"/>
      <c r="E33" s="5"/>
      <c r="F33" s="6"/>
      <c r="G33" s="2"/>
      <c r="H33" s="1"/>
      <c r="I33" s="1"/>
    </row>
    <row r="34" spans="1:9" ht="15.6" x14ac:dyDescent="0.3">
      <c r="A34" s="1"/>
      <c r="B34" s="2"/>
      <c r="C34" s="35"/>
      <c r="D34" s="15" t="s">
        <v>10</v>
      </c>
      <c r="E34" s="11" t="s">
        <v>3020</v>
      </c>
      <c r="F34" s="12"/>
      <c r="G34" s="2"/>
      <c r="H34" s="1"/>
      <c r="I34" s="1"/>
    </row>
    <row r="35" spans="1:9" ht="15.6" x14ac:dyDescent="0.3">
      <c r="A35" s="1"/>
      <c r="B35" s="2"/>
      <c r="C35" s="35"/>
      <c r="D35" s="15"/>
      <c r="E35" s="5"/>
      <c r="F35" s="6"/>
      <c r="G35" s="2"/>
      <c r="H35" s="1"/>
      <c r="I35" s="1"/>
    </row>
    <row r="36" spans="1:9" ht="15.6" x14ac:dyDescent="0.3">
      <c r="A36" s="1"/>
      <c r="B36" s="2"/>
      <c r="C36" s="35"/>
      <c r="D36" s="15" t="s">
        <v>11</v>
      </c>
      <c r="E36" s="11" t="s">
        <v>3021</v>
      </c>
      <c r="F36" s="12"/>
      <c r="G36" s="2"/>
      <c r="H36" s="1"/>
      <c r="I36" s="1"/>
    </row>
    <row r="37" spans="1:9" ht="15.6" x14ac:dyDescent="0.3">
      <c r="A37" s="1"/>
      <c r="B37" s="2"/>
      <c r="C37" s="35"/>
      <c r="D37" s="5"/>
      <c r="E37" s="22"/>
      <c r="F37" s="23"/>
      <c r="G37" s="2"/>
      <c r="H37" s="1"/>
      <c r="I37" s="1"/>
    </row>
    <row r="38" spans="1:9" ht="15.6" x14ac:dyDescent="0.3">
      <c r="A38" s="1"/>
      <c r="B38" s="2"/>
      <c r="C38" s="35"/>
      <c r="D38" s="5"/>
      <c r="E38" s="22"/>
      <c r="F38" s="6"/>
      <c r="G38" s="2"/>
      <c r="H38" s="1"/>
      <c r="I38" s="1"/>
    </row>
    <row r="39" spans="1:9" ht="15.6" x14ac:dyDescent="0.3">
      <c r="A39" s="1"/>
      <c r="B39" s="2"/>
      <c r="C39" s="35"/>
      <c r="D39" s="5"/>
      <c r="E39" s="5"/>
      <c r="F39" s="6"/>
      <c r="G39" s="2"/>
      <c r="H39" s="1"/>
      <c r="I39" s="1"/>
    </row>
    <row r="40" spans="1:9" ht="16.2" thickBot="1" x14ac:dyDescent="0.35">
      <c r="A40" s="1"/>
      <c r="B40" s="2"/>
      <c r="C40" s="36"/>
      <c r="D40" s="24"/>
      <c r="E40" s="25"/>
      <c r="F40" s="26"/>
      <c r="G40" s="2"/>
      <c r="H40" s="1"/>
      <c r="I40" s="1"/>
    </row>
    <row r="41" spans="1:9" ht="15.6" x14ac:dyDescent="0.3">
      <c r="A41" s="1"/>
      <c r="B41" s="2"/>
      <c r="C41" s="27"/>
      <c r="D41" s="27"/>
      <c r="E41" s="27"/>
      <c r="F41" s="27"/>
      <c r="G41" s="2"/>
      <c r="H41" s="1"/>
      <c r="I41" s="1"/>
    </row>
    <row r="42" spans="1:9" ht="15.6" x14ac:dyDescent="0.3">
      <c r="A42" s="1"/>
      <c r="B42" s="1"/>
      <c r="C42" s="28"/>
      <c r="D42" s="28"/>
      <c r="E42" s="28"/>
      <c r="F42" s="28"/>
      <c r="G42" s="1"/>
      <c r="H42" s="1"/>
      <c r="I42" s="1"/>
    </row>
    <row r="43" spans="1:9" ht="15.6" x14ac:dyDescent="0.3">
      <c r="A43" s="1"/>
      <c r="B43" s="1"/>
      <c r="C43" s="28"/>
      <c r="D43" s="28"/>
      <c r="E43" s="28"/>
      <c r="F43" s="28"/>
      <c r="G43" s="1"/>
      <c r="H43" s="1"/>
      <c r="I43" s="1"/>
    </row>
    <row r="44" spans="1:9" ht="15.6" x14ac:dyDescent="0.3">
      <c r="A44" s="1"/>
      <c r="B44" s="1"/>
      <c r="C44" s="1"/>
      <c r="D44" s="28"/>
      <c r="E44" s="28"/>
      <c r="F44" s="28"/>
      <c r="G44" s="1"/>
      <c r="H44" s="1"/>
      <c r="I44" s="1"/>
    </row>
    <row r="45" spans="1:9" ht="15.6" x14ac:dyDescent="0.3">
      <c r="D45" s="28"/>
      <c r="E45" s="28"/>
      <c r="F45" s="28"/>
    </row>
    <row r="46" spans="1:9" ht="15.6" x14ac:dyDescent="0.3">
      <c r="D46" s="28"/>
      <c r="E46" s="28"/>
      <c r="F46" s="28"/>
    </row>
    <row r="47" spans="1:9" ht="15.6" x14ac:dyDescent="0.3">
      <c r="D47" s="28"/>
      <c r="E47" s="28"/>
      <c r="F47" s="28"/>
    </row>
    <row r="48" spans="1:9" ht="15.6" x14ac:dyDescent="0.3">
      <c r="D48" s="28"/>
      <c r="E48" s="28"/>
      <c r="F48" s="28"/>
    </row>
    <row r="49" spans="4:6" ht="15.6" x14ac:dyDescent="0.3">
      <c r="D49" s="28"/>
      <c r="E49" s="28"/>
      <c r="F49" s="28"/>
    </row>
  </sheetData>
  <mergeCells count="1"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workbookViewId="0">
      <selection sqref="A1:J1048576"/>
    </sheetView>
  </sheetViews>
  <sheetFormatPr baseColWidth="10" defaultRowHeight="14.4" x14ac:dyDescent="0.3"/>
  <cols>
    <col min="2" max="3" width="3.5546875" customWidth="1"/>
    <col min="4" max="4" width="38.44140625" customWidth="1"/>
    <col min="5" max="5" width="47" customWidth="1"/>
    <col min="6" max="6" width="67.6640625" customWidth="1"/>
    <col min="7" max="7" width="3.6640625" customWidth="1"/>
    <col min="8" max="8" width="2.5546875" customWidth="1"/>
  </cols>
  <sheetData>
    <row r="2" spans="2:8" ht="15" thickBot="1" x14ac:dyDescent="0.35">
      <c r="B2" s="37"/>
      <c r="C2" s="37"/>
      <c r="D2" s="37"/>
      <c r="E2" s="37"/>
      <c r="F2" s="37"/>
      <c r="G2" s="37"/>
      <c r="H2" s="37"/>
    </row>
    <row r="3" spans="2:8" x14ac:dyDescent="0.3">
      <c r="B3" s="37"/>
      <c r="C3" s="38"/>
      <c r="D3" s="39"/>
      <c r="E3" s="39"/>
      <c r="F3" s="39"/>
      <c r="G3" s="40"/>
      <c r="H3" s="37"/>
    </row>
    <row r="4" spans="2:8" ht="17.399999999999999" x14ac:dyDescent="0.3">
      <c r="B4" s="37"/>
      <c r="C4" s="41"/>
      <c r="D4" s="658" t="s">
        <v>3022</v>
      </c>
      <c r="E4" s="658"/>
      <c r="F4" s="658"/>
      <c r="G4" s="42"/>
      <c r="H4" s="37"/>
    </row>
    <row r="5" spans="2:8" ht="17.399999999999999" x14ac:dyDescent="0.3">
      <c r="B5" s="37"/>
      <c r="C5" s="41"/>
      <c r="D5" s="659" t="s">
        <v>3023</v>
      </c>
      <c r="E5" s="659"/>
      <c r="F5" s="659"/>
      <c r="G5" s="42"/>
      <c r="H5" s="37"/>
    </row>
    <row r="6" spans="2:8" ht="17.399999999999999" x14ac:dyDescent="0.3">
      <c r="B6" s="37"/>
      <c r="C6" s="41"/>
      <c r="D6" s="659" t="s">
        <v>13</v>
      </c>
      <c r="E6" s="659"/>
      <c r="F6" s="659"/>
      <c r="G6" s="42"/>
      <c r="H6" s="37"/>
    </row>
    <row r="7" spans="2:8" ht="15.6" x14ac:dyDescent="0.3">
      <c r="B7" s="37"/>
      <c r="C7" s="41"/>
      <c r="D7" s="51"/>
      <c r="E7" s="51"/>
      <c r="F7" s="51"/>
      <c r="G7" s="42"/>
      <c r="H7" s="37"/>
    </row>
    <row r="8" spans="2:8" x14ac:dyDescent="0.3">
      <c r="B8" s="37"/>
      <c r="C8" s="41"/>
      <c r="D8" s="43"/>
      <c r="E8" s="43"/>
      <c r="F8" s="43"/>
      <c r="G8" s="42"/>
      <c r="H8" s="37"/>
    </row>
    <row r="9" spans="2:8" x14ac:dyDescent="0.3">
      <c r="B9" s="37"/>
      <c r="C9" s="41"/>
      <c r="D9" s="43"/>
      <c r="E9" s="43"/>
      <c r="F9" s="43"/>
      <c r="G9" s="42"/>
      <c r="H9" s="37"/>
    </row>
    <row r="10" spans="2:8" x14ac:dyDescent="0.3">
      <c r="B10" s="37"/>
      <c r="C10" s="41"/>
      <c r="D10" s="43"/>
      <c r="E10" s="43"/>
      <c r="F10" s="43"/>
      <c r="G10" s="42"/>
      <c r="H10" s="37"/>
    </row>
    <row r="11" spans="2:8" ht="15.6" x14ac:dyDescent="0.3">
      <c r="C11" s="44"/>
      <c r="D11" s="52" t="s">
        <v>14</v>
      </c>
      <c r="E11" s="53" t="s">
        <v>15</v>
      </c>
      <c r="F11" s="53" t="s">
        <v>16</v>
      </c>
      <c r="G11" s="45"/>
    </row>
    <row r="12" spans="2:8" x14ac:dyDescent="0.3">
      <c r="B12" s="37"/>
      <c r="C12" s="41"/>
      <c r="D12" s="50"/>
      <c r="E12" s="50"/>
      <c r="F12" s="50"/>
      <c r="G12" s="42"/>
      <c r="H12" s="37"/>
    </row>
    <row r="13" spans="2:8" x14ac:dyDescent="0.3">
      <c r="B13" s="37"/>
      <c r="C13" s="41"/>
      <c r="D13" s="54" t="s">
        <v>17</v>
      </c>
      <c r="E13" s="55" t="s">
        <v>18</v>
      </c>
      <c r="F13" s="56"/>
      <c r="G13" s="42"/>
      <c r="H13" s="37"/>
    </row>
    <row r="14" spans="2:8" x14ac:dyDescent="0.3">
      <c r="B14" s="37"/>
      <c r="C14" s="41"/>
      <c r="D14" s="54" t="s">
        <v>19</v>
      </c>
      <c r="E14" s="55" t="s">
        <v>20</v>
      </c>
      <c r="F14" s="56"/>
      <c r="G14" s="42"/>
      <c r="H14" s="37"/>
    </row>
    <row r="15" spans="2:8" x14ac:dyDescent="0.3">
      <c r="B15" s="37"/>
      <c r="C15" s="41"/>
      <c r="D15" s="54" t="s">
        <v>21</v>
      </c>
      <c r="E15" s="57" t="s">
        <v>22</v>
      </c>
      <c r="F15" s="55" t="s">
        <v>34</v>
      </c>
      <c r="G15" s="42"/>
      <c r="H15" s="37"/>
    </row>
    <row r="16" spans="2:8" x14ac:dyDescent="0.3">
      <c r="B16" s="37"/>
      <c r="C16" s="41"/>
      <c r="D16" s="54" t="s">
        <v>23</v>
      </c>
      <c r="E16" s="55" t="s">
        <v>24</v>
      </c>
      <c r="F16" s="55" t="s">
        <v>35</v>
      </c>
      <c r="G16" s="42"/>
      <c r="H16" s="37"/>
    </row>
    <row r="17" spans="2:8" x14ac:dyDescent="0.3">
      <c r="B17" s="37"/>
      <c r="C17" s="41"/>
      <c r="D17" s="54" t="s">
        <v>25</v>
      </c>
      <c r="E17" s="55" t="s">
        <v>3024</v>
      </c>
      <c r="F17" s="55" t="s">
        <v>36</v>
      </c>
      <c r="G17" s="42"/>
      <c r="H17" s="37"/>
    </row>
    <row r="18" spans="2:8" x14ac:dyDescent="0.3">
      <c r="B18" s="37"/>
      <c r="C18" s="41"/>
      <c r="D18" s="54" t="s">
        <v>26</v>
      </c>
      <c r="E18" s="55" t="s">
        <v>3025</v>
      </c>
      <c r="F18" s="55" t="s">
        <v>36</v>
      </c>
      <c r="G18" s="42"/>
      <c r="H18" s="37"/>
    </row>
    <row r="19" spans="2:8" x14ac:dyDescent="0.3">
      <c r="B19" s="37"/>
      <c r="C19" s="41"/>
      <c r="D19" s="54" t="s">
        <v>29</v>
      </c>
      <c r="E19" s="55" t="s">
        <v>28</v>
      </c>
      <c r="F19" s="55" t="s">
        <v>37</v>
      </c>
      <c r="G19" s="42"/>
      <c r="H19" s="37"/>
    </row>
    <row r="20" spans="2:8" ht="22.8" x14ac:dyDescent="0.3">
      <c r="B20" s="37"/>
      <c r="C20" s="41"/>
      <c r="D20" s="54" t="s">
        <v>31</v>
      </c>
      <c r="E20" s="55" t="s">
        <v>38</v>
      </c>
      <c r="F20" s="55" t="s">
        <v>30</v>
      </c>
      <c r="G20" s="42"/>
      <c r="H20" s="37"/>
    </row>
    <row r="21" spans="2:8" ht="22.8" x14ac:dyDescent="0.3">
      <c r="B21" s="37"/>
      <c r="C21" s="41"/>
      <c r="D21" s="54" t="s">
        <v>33</v>
      </c>
      <c r="E21" s="55" t="s">
        <v>39</v>
      </c>
      <c r="F21" s="55" t="s">
        <v>32</v>
      </c>
      <c r="G21" s="42"/>
      <c r="H21" s="37"/>
    </row>
    <row r="22" spans="2:8" x14ac:dyDescent="0.3">
      <c r="B22" s="37"/>
      <c r="C22" s="41"/>
      <c r="D22" s="54"/>
      <c r="E22" s="55"/>
      <c r="F22" s="55"/>
      <c r="G22" s="42"/>
      <c r="H22" s="37"/>
    </row>
    <row r="23" spans="2:8" x14ac:dyDescent="0.3">
      <c r="B23" s="37"/>
      <c r="C23" s="41"/>
      <c r="D23" s="54"/>
      <c r="E23" s="55"/>
      <c r="F23" s="55"/>
      <c r="G23" s="42"/>
      <c r="H23" s="37"/>
    </row>
    <row r="24" spans="2:8" x14ac:dyDescent="0.3">
      <c r="B24" s="37"/>
      <c r="C24" s="41"/>
      <c r="D24" s="46"/>
      <c r="E24" s="46"/>
      <c r="F24" s="46"/>
      <c r="G24" s="42"/>
      <c r="H24" s="37"/>
    </row>
    <row r="25" spans="2:8" ht="15" thickBot="1" x14ac:dyDescent="0.35">
      <c r="B25" s="37"/>
      <c r="C25" s="47"/>
      <c r="D25" s="48"/>
      <c r="E25" s="48"/>
      <c r="F25" s="48"/>
      <c r="G25" s="49"/>
      <c r="H25" s="37"/>
    </row>
    <row r="26" spans="2:8" x14ac:dyDescent="0.3">
      <c r="B26" s="37"/>
      <c r="C26" s="37"/>
      <c r="D26" s="37"/>
      <c r="E26" s="37"/>
      <c r="F26" s="37"/>
      <c r="G26" s="37"/>
      <c r="H26" s="37"/>
    </row>
  </sheetData>
  <mergeCells count="3">
    <mergeCell ref="D4:F4"/>
    <mergeCell ref="D5:F5"/>
    <mergeCell ref="D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4"/>
  <sheetViews>
    <sheetView topLeftCell="F2" workbookViewId="0">
      <selection activeCell="J29" sqref="J29"/>
    </sheetView>
  </sheetViews>
  <sheetFormatPr baseColWidth="10" defaultRowHeight="14.4" x14ac:dyDescent="0.3"/>
  <cols>
    <col min="2" max="3" width="3.33203125" customWidth="1"/>
    <col min="4" max="4" width="15.88671875" customWidth="1"/>
    <col min="5" max="5" width="15.5546875" customWidth="1"/>
    <col min="6" max="6" width="17.109375" customWidth="1"/>
    <col min="7" max="7" width="17.33203125" customWidth="1"/>
    <col min="8" max="8" width="4.44140625" customWidth="1"/>
    <col min="9" max="9" width="16.6640625" customWidth="1"/>
    <col min="10" max="10" width="15.6640625" customWidth="1"/>
    <col min="11" max="11" width="17.109375" customWidth="1"/>
    <col min="12" max="12" width="17.5546875" customWidth="1"/>
    <col min="13" max="13" width="3.5546875" customWidth="1"/>
    <col min="14" max="14" width="17.109375" customWidth="1"/>
    <col min="15" max="15" width="16.33203125" customWidth="1"/>
    <col min="16" max="16" width="19" customWidth="1"/>
    <col min="17" max="17" width="3.109375" customWidth="1"/>
    <col min="18" max="18" width="3.44140625" customWidth="1"/>
  </cols>
  <sheetData>
    <row r="1" spans="1:19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19" ht="15" thickBot="1" x14ac:dyDescent="0.35">
      <c r="A2" s="184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</row>
    <row r="3" spans="1:19" ht="15" thickBot="1" x14ac:dyDescent="0.35">
      <c r="A3" s="184"/>
      <c r="B3" s="183"/>
      <c r="C3" s="381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3"/>
      <c r="R3" s="183"/>
      <c r="S3" s="184"/>
    </row>
    <row r="4" spans="1:19" ht="16.2" thickBot="1" x14ac:dyDescent="0.35">
      <c r="A4" s="184"/>
      <c r="B4" s="183"/>
      <c r="C4" s="38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267" t="s">
        <v>21</v>
      </c>
      <c r="Q4" s="42"/>
      <c r="R4" s="183"/>
      <c r="S4" s="184"/>
    </row>
    <row r="5" spans="1:19" ht="15.6" x14ac:dyDescent="0.3">
      <c r="A5" s="184"/>
      <c r="B5" s="183"/>
      <c r="C5" s="384"/>
      <c r="D5" s="660" t="s">
        <v>3026</v>
      </c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42"/>
      <c r="R5" s="183"/>
      <c r="S5" s="184"/>
    </row>
    <row r="6" spans="1:19" ht="15.6" x14ac:dyDescent="0.3">
      <c r="A6" s="184"/>
      <c r="B6" s="183"/>
      <c r="C6" s="384"/>
      <c r="D6" s="660" t="s">
        <v>3017</v>
      </c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42"/>
      <c r="R6" s="183"/>
      <c r="S6" s="184"/>
    </row>
    <row r="7" spans="1:19" ht="15.6" x14ac:dyDescent="0.3">
      <c r="A7" s="184"/>
      <c r="B7" s="183"/>
      <c r="C7" s="384"/>
      <c r="D7" s="660" t="s">
        <v>22</v>
      </c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42"/>
      <c r="R7" s="183"/>
      <c r="S7" s="184"/>
    </row>
    <row r="8" spans="1:19" ht="15.6" x14ac:dyDescent="0.3">
      <c r="A8" s="184"/>
      <c r="B8" s="183"/>
      <c r="C8" s="384"/>
      <c r="D8" s="660" t="s">
        <v>1377</v>
      </c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42"/>
      <c r="R8" s="183"/>
      <c r="S8" s="184"/>
    </row>
    <row r="9" spans="1:19" ht="15.6" x14ac:dyDescent="0.3">
      <c r="A9" s="184"/>
      <c r="B9" s="183"/>
      <c r="C9" s="384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42"/>
      <c r="R9" s="183"/>
      <c r="S9" s="184"/>
    </row>
    <row r="10" spans="1:19" x14ac:dyDescent="0.3">
      <c r="A10" s="184"/>
      <c r="B10" s="183"/>
      <c r="C10" s="384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42"/>
      <c r="R10" s="183"/>
      <c r="S10" s="184"/>
    </row>
    <row r="11" spans="1:19" x14ac:dyDescent="0.3">
      <c r="A11" s="184"/>
      <c r="B11" s="183"/>
      <c r="C11" s="384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42"/>
      <c r="R11" s="183"/>
      <c r="S11" s="184"/>
    </row>
    <row r="12" spans="1:19" x14ac:dyDescent="0.3">
      <c r="A12" s="184"/>
      <c r="B12" s="183"/>
      <c r="C12" s="384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2"/>
      <c r="R12" s="183"/>
      <c r="S12" s="184"/>
    </row>
    <row r="13" spans="1:19" x14ac:dyDescent="0.3">
      <c r="A13" s="184"/>
      <c r="B13" s="183"/>
      <c r="C13" s="384"/>
      <c r="D13" s="661" t="s">
        <v>3027</v>
      </c>
      <c r="E13" s="661"/>
      <c r="F13" s="661"/>
      <c r="G13" s="661"/>
      <c r="H13" s="387"/>
      <c r="I13" s="662" t="s">
        <v>3028</v>
      </c>
      <c r="J13" s="662"/>
      <c r="K13" s="662"/>
      <c r="L13" s="662"/>
      <c r="M13" s="387"/>
      <c r="N13" s="663" t="s">
        <v>3029</v>
      </c>
      <c r="O13" s="663"/>
      <c r="P13" s="663"/>
      <c r="Q13" s="42"/>
      <c r="R13" s="183"/>
      <c r="S13" s="184"/>
    </row>
    <row r="14" spans="1:19" ht="27.6" x14ac:dyDescent="0.3">
      <c r="A14" s="184"/>
      <c r="B14" s="183"/>
      <c r="C14" s="384"/>
      <c r="D14" s="388" t="s">
        <v>3030</v>
      </c>
      <c r="E14" s="389" t="s">
        <v>1370</v>
      </c>
      <c r="F14" s="389" t="s">
        <v>1371</v>
      </c>
      <c r="G14" s="388" t="s">
        <v>3032</v>
      </c>
      <c r="H14" s="390"/>
      <c r="I14" s="388" t="s">
        <v>3031</v>
      </c>
      <c r="J14" s="389" t="s">
        <v>1370</v>
      </c>
      <c r="K14" s="389" t="s">
        <v>1371</v>
      </c>
      <c r="L14" s="388" t="s">
        <v>3032</v>
      </c>
      <c r="M14" s="390"/>
      <c r="N14" s="389" t="s">
        <v>1370</v>
      </c>
      <c r="O14" s="389" t="s">
        <v>1371</v>
      </c>
      <c r="P14" s="388" t="s">
        <v>3032</v>
      </c>
      <c r="Q14" s="42"/>
      <c r="R14" s="183"/>
      <c r="S14" s="184"/>
    </row>
    <row r="15" spans="1:19" x14ac:dyDescent="0.3">
      <c r="A15" s="184"/>
      <c r="B15" s="183"/>
      <c r="C15" s="384"/>
      <c r="D15" s="398" t="s">
        <v>1372</v>
      </c>
      <c r="E15" s="391">
        <v>22878789.408799998</v>
      </c>
      <c r="F15" s="391">
        <v>0</v>
      </c>
      <c r="G15" s="391">
        <f>E15</f>
        <v>22878789.408799998</v>
      </c>
      <c r="H15" s="399"/>
      <c r="I15" s="391" t="s">
        <v>1372</v>
      </c>
      <c r="J15" s="391">
        <v>8310411.587500005</v>
      </c>
      <c r="K15" s="391">
        <v>0</v>
      </c>
      <c r="L15" s="391">
        <f>J15</f>
        <v>8310411.587500005</v>
      </c>
      <c r="M15" s="399"/>
      <c r="N15" s="400">
        <f>E15+J15</f>
        <v>31189200.996300004</v>
      </c>
      <c r="O15" s="400">
        <v>0</v>
      </c>
      <c r="P15" s="400">
        <f>N15</f>
        <v>31189200.996300004</v>
      </c>
      <c r="Q15" s="401"/>
      <c r="R15" s="183"/>
      <c r="S15" s="184"/>
    </row>
    <row r="16" spans="1:19" x14ac:dyDescent="0.3">
      <c r="A16" s="184"/>
      <c r="B16" s="183"/>
      <c r="C16" s="384"/>
      <c r="D16" s="402" t="s">
        <v>1373</v>
      </c>
      <c r="E16" s="392">
        <v>-1807033.61</v>
      </c>
      <c r="F16" s="393">
        <v>0</v>
      </c>
      <c r="G16" s="393">
        <f>E16</f>
        <v>-1807033.61</v>
      </c>
      <c r="H16" s="399"/>
      <c r="I16" s="397" t="s">
        <v>1373</v>
      </c>
      <c r="J16" s="393">
        <v>-1339412.1599999999</v>
      </c>
      <c r="K16" s="393">
        <v>0</v>
      </c>
      <c r="L16" s="396">
        <f>J16</f>
        <v>-1339412.1599999999</v>
      </c>
      <c r="M16" s="399"/>
      <c r="N16" s="403">
        <f>E16+J16</f>
        <v>-3146445.77</v>
      </c>
      <c r="O16" s="404">
        <v>0</v>
      </c>
      <c r="P16" s="404">
        <f>N16</f>
        <v>-3146445.77</v>
      </c>
      <c r="Q16" s="401"/>
      <c r="R16" s="183"/>
      <c r="S16" s="184"/>
    </row>
    <row r="17" spans="1:19" x14ac:dyDescent="0.3">
      <c r="A17" s="184"/>
      <c r="B17" s="183"/>
      <c r="C17" s="384"/>
      <c r="D17" s="402" t="s">
        <v>1347</v>
      </c>
      <c r="E17" s="394">
        <f>E15+E16</f>
        <v>21071755.798799999</v>
      </c>
      <c r="F17" s="394">
        <v>0</v>
      </c>
      <c r="G17" s="394">
        <f>E17</f>
        <v>21071755.798799999</v>
      </c>
      <c r="H17" s="399"/>
      <c r="I17" s="397" t="s">
        <v>1347</v>
      </c>
      <c r="J17" s="394">
        <f>J15+J16</f>
        <v>6970999.4275000049</v>
      </c>
      <c r="K17" s="394">
        <v>0</v>
      </c>
      <c r="L17" s="394">
        <f>J17</f>
        <v>6970999.4275000049</v>
      </c>
      <c r="M17" s="399"/>
      <c r="N17" s="400">
        <f>E17+J17</f>
        <v>28042755.226300005</v>
      </c>
      <c r="O17" s="400">
        <v>0</v>
      </c>
      <c r="P17" s="400">
        <f>P15+P16</f>
        <v>28042755.226300005</v>
      </c>
      <c r="Q17" s="401"/>
      <c r="R17" s="183"/>
      <c r="S17" s="184"/>
    </row>
    <row r="18" spans="1:19" x14ac:dyDescent="0.3">
      <c r="A18" s="184"/>
      <c r="B18" s="183"/>
      <c r="C18" s="384"/>
      <c r="D18" s="395"/>
      <c r="E18" s="395"/>
      <c r="F18" s="395"/>
      <c r="G18" s="395"/>
      <c r="H18" s="399"/>
      <c r="I18" s="395"/>
      <c r="J18" s="395"/>
      <c r="K18" s="395"/>
      <c r="L18" s="395"/>
      <c r="M18" s="399"/>
      <c r="N18" s="400"/>
      <c r="O18" s="400"/>
      <c r="P18" s="400"/>
      <c r="Q18" s="401"/>
      <c r="R18" s="183"/>
      <c r="S18" s="184"/>
    </row>
    <row r="19" spans="1:19" x14ac:dyDescent="0.3">
      <c r="A19" s="184"/>
      <c r="B19" s="183"/>
      <c r="C19" s="384"/>
      <c r="D19" s="398" t="s">
        <v>1374</v>
      </c>
      <c r="E19" s="391">
        <v>1887388.5</v>
      </c>
      <c r="F19" s="391">
        <f>E19*0.16</f>
        <v>301982.16000000003</v>
      </c>
      <c r="G19" s="391">
        <f>E19+F19</f>
        <v>2189370.66</v>
      </c>
      <c r="H19" s="399"/>
      <c r="I19" s="391" t="s">
        <v>1374</v>
      </c>
      <c r="J19" s="391">
        <v>1919393.3125</v>
      </c>
      <c r="K19" s="391">
        <f>J19*0.16</f>
        <v>307102.93</v>
      </c>
      <c r="L19" s="391">
        <f>J19+K19</f>
        <v>2226496.2425000002</v>
      </c>
      <c r="M19" s="399"/>
      <c r="N19" s="400">
        <f>E19+J19</f>
        <v>3806781.8125</v>
      </c>
      <c r="O19" s="400">
        <f>F19+K19</f>
        <v>609085.09000000008</v>
      </c>
      <c r="P19" s="400">
        <f>G19+L19</f>
        <v>4415866.9024999999</v>
      </c>
      <c r="Q19" s="401"/>
      <c r="R19" s="183"/>
      <c r="S19" s="184"/>
    </row>
    <row r="20" spans="1:19" x14ac:dyDescent="0.3">
      <c r="A20" s="184"/>
      <c r="B20" s="183"/>
      <c r="C20" s="384"/>
      <c r="D20" s="402" t="s">
        <v>1375</v>
      </c>
      <c r="E20" s="396">
        <v>-21755.3125</v>
      </c>
      <c r="F20" s="396">
        <f>E20*0.16</f>
        <v>-3480.85</v>
      </c>
      <c r="G20" s="396">
        <f>E20+F20</f>
        <v>-25236.162499999999</v>
      </c>
      <c r="H20" s="399"/>
      <c r="I20" s="397" t="s">
        <v>1375</v>
      </c>
      <c r="J20" s="396">
        <v>-13622.125</v>
      </c>
      <c r="K20" s="396">
        <f>J20*0.16</f>
        <v>-2179.54</v>
      </c>
      <c r="L20" s="396">
        <f>J20+K20</f>
        <v>-15801.665000000001</v>
      </c>
      <c r="M20" s="399"/>
      <c r="N20" s="404">
        <f>E20+J20</f>
        <v>-35377.4375</v>
      </c>
      <c r="O20" s="404">
        <f>F20+K20</f>
        <v>-5660.3899999999994</v>
      </c>
      <c r="P20" s="404">
        <f t="shared" ref="P20" si="0">G20+L20</f>
        <v>-41037.827499999999</v>
      </c>
      <c r="Q20" s="401"/>
      <c r="R20" s="183"/>
      <c r="S20" s="184"/>
    </row>
    <row r="21" spans="1:19" x14ac:dyDescent="0.3">
      <c r="A21" s="184"/>
      <c r="B21" s="183"/>
      <c r="C21" s="384"/>
      <c r="D21" s="402" t="s">
        <v>1347</v>
      </c>
      <c r="E21" s="397">
        <f>E19+E20</f>
        <v>1865633.1875</v>
      </c>
      <c r="F21" s="397">
        <f>F19+F20</f>
        <v>298501.31000000006</v>
      </c>
      <c r="G21" s="397">
        <f>G19+G20</f>
        <v>2164134.4975000001</v>
      </c>
      <c r="H21" s="399"/>
      <c r="I21" s="397" t="s">
        <v>1347</v>
      </c>
      <c r="J21" s="397">
        <f>J19+J20</f>
        <v>1905771.1875</v>
      </c>
      <c r="K21" s="397">
        <f>J21*0.16</f>
        <v>304923.39</v>
      </c>
      <c r="L21" s="397">
        <f>J21+K21</f>
        <v>2210694.5775000001</v>
      </c>
      <c r="M21" s="399"/>
      <c r="N21" s="400">
        <f>E21+J21</f>
        <v>3771404.375</v>
      </c>
      <c r="O21" s="400">
        <f>O19+O20</f>
        <v>603424.70000000007</v>
      </c>
      <c r="P21" s="400">
        <f>P19+P20</f>
        <v>4374829.0750000002</v>
      </c>
      <c r="Q21" s="401"/>
      <c r="R21" s="183"/>
      <c r="S21" s="184"/>
    </row>
    <row r="22" spans="1:19" x14ac:dyDescent="0.3">
      <c r="A22" s="184"/>
      <c r="B22" s="183"/>
      <c r="C22" s="384"/>
      <c r="D22" s="395"/>
      <c r="E22" s="395"/>
      <c r="F22" s="395"/>
      <c r="G22" s="395"/>
      <c r="H22" s="399"/>
      <c r="I22" s="395"/>
      <c r="J22" s="395"/>
      <c r="K22" s="395"/>
      <c r="L22" s="395"/>
      <c r="M22" s="399"/>
      <c r="N22" s="405"/>
      <c r="O22" s="405"/>
      <c r="P22" s="405"/>
      <c r="Q22" s="401"/>
      <c r="R22" s="183"/>
      <c r="S22" s="184"/>
    </row>
    <row r="23" spans="1:19" ht="15" thickBot="1" x14ac:dyDescent="0.35">
      <c r="A23" s="184"/>
      <c r="B23" s="183"/>
      <c r="C23" s="384"/>
      <c r="D23" s="406" t="s">
        <v>1376</v>
      </c>
      <c r="E23" s="407">
        <f>E17+E21</f>
        <v>22937388.986299999</v>
      </c>
      <c r="F23" s="407">
        <f>F21</f>
        <v>298501.31000000006</v>
      </c>
      <c r="G23" s="407">
        <f>G17+G21</f>
        <v>23235890.296299998</v>
      </c>
      <c r="H23" s="408"/>
      <c r="I23" s="408" t="s">
        <v>1376</v>
      </c>
      <c r="J23" s="407">
        <f>J17+J21</f>
        <v>8876770.6150000058</v>
      </c>
      <c r="K23" s="407">
        <f>K21</f>
        <v>304923.39</v>
      </c>
      <c r="L23" s="407">
        <f>L17+L21</f>
        <v>9181694.0050000045</v>
      </c>
      <c r="M23" s="408"/>
      <c r="N23" s="407">
        <f>N17+N21</f>
        <v>31814159.601300005</v>
      </c>
      <c r="O23" s="407">
        <f>O21</f>
        <v>603424.70000000007</v>
      </c>
      <c r="P23" s="407">
        <f>P17+P21</f>
        <v>32417584.301300004</v>
      </c>
      <c r="Q23" s="401"/>
      <c r="R23" s="183"/>
      <c r="S23" s="184"/>
    </row>
    <row r="24" spans="1:19" ht="15" thickTop="1" x14ac:dyDescent="0.3">
      <c r="A24" s="184"/>
      <c r="B24" s="183"/>
      <c r="C24" s="384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409"/>
      <c r="O24" s="128"/>
      <c r="P24" s="128"/>
      <c r="Q24" s="401"/>
      <c r="R24" s="183"/>
      <c r="S24" s="184"/>
    </row>
    <row r="25" spans="1:19" x14ac:dyDescent="0.3">
      <c r="A25" s="184"/>
      <c r="B25" s="183"/>
      <c r="C25" s="384"/>
      <c r="D25" s="46"/>
      <c r="E25" s="46"/>
      <c r="F25" s="46"/>
      <c r="G25" s="46"/>
      <c r="H25" s="46"/>
      <c r="I25" s="46"/>
      <c r="J25" s="46"/>
      <c r="K25" s="46"/>
      <c r="L25" s="46"/>
      <c r="M25" s="644"/>
      <c r="N25" s="46"/>
      <c r="O25" s="46"/>
      <c r="P25" s="46"/>
      <c r="Q25" s="42"/>
      <c r="R25" s="183"/>
      <c r="S25" s="184"/>
    </row>
    <row r="26" spans="1:19" x14ac:dyDescent="0.3">
      <c r="A26" s="184"/>
      <c r="B26" s="183"/>
      <c r="C26" s="384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2"/>
      <c r="R26" s="183"/>
      <c r="S26" s="184"/>
    </row>
    <row r="27" spans="1:19" x14ac:dyDescent="0.3">
      <c r="A27" s="184"/>
      <c r="B27" s="183"/>
      <c r="C27" s="384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2"/>
      <c r="R27" s="183"/>
      <c r="S27" s="184"/>
    </row>
    <row r="28" spans="1:19" x14ac:dyDescent="0.3">
      <c r="A28" s="184"/>
      <c r="B28" s="183"/>
      <c r="C28" s="38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2"/>
      <c r="R28" s="183"/>
      <c r="S28" s="184"/>
    </row>
    <row r="29" spans="1:19" x14ac:dyDescent="0.3">
      <c r="A29" s="184"/>
      <c r="B29" s="183"/>
      <c r="C29" s="38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2"/>
      <c r="R29" s="183"/>
      <c r="S29" s="184"/>
    </row>
    <row r="30" spans="1:19" x14ac:dyDescent="0.3">
      <c r="A30" s="184"/>
      <c r="B30" s="183"/>
      <c r="C30" s="38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2"/>
      <c r="R30" s="183"/>
      <c r="S30" s="184"/>
    </row>
    <row r="31" spans="1:19" x14ac:dyDescent="0.3">
      <c r="A31" s="184"/>
      <c r="B31" s="183"/>
      <c r="C31" s="38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2"/>
      <c r="R31" s="183"/>
      <c r="S31" s="184"/>
    </row>
    <row r="32" spans="1:19" x14ac:dyDescent="0.3">
      <c r="A32" s="184"/>
      <c r="B32" s="183"/>
      <c r="C32" s="38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2"/>
      <c r="R32" s="183"/>
      <c r="S32" s="184"/>
    </row>
    <row r="33" spans="1:19" x14ac:dyDescent="0.3">
      <c r="A33" s="184"/>
      <c r="B33" s="183"/>
      <c r="C33" s="38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2"/>
      <c r="R33" s="183"/>
      <c r="S33" s="184"/>
    </row>
    <row r="34" spans="1:19" x14ac:dyDescent="0.3">
      <c r="A34" s="184"/>
      <c r="B34" s="183"/>
      <c r="C34" s="384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2"/>
      <c r="R34" s="183"/>
      <c r="S34" s="184"/>
    </row>
    <row r="35" spans="1:19" x14ac:dyDescent="0.3">
      <c r="A35" s="184"/>
      <c r="B35" s="183"/>
      <c r="C35" s="38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2"/>
      <c r="R35" s="183"/>
      <c r="S35" s="184"/>
    </row>
    <row r="36" spans="1:19" x14ac:dyDescent="0.3">
      <c r="A36" s="184"/>
      <c r="B36" s="183"/>
      <c r="C36" s="38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2"/>
      <c r="R36" s="183"/>
      <c r="S36" s="184"/>
    </row>
    <row r="37" spans="1:19" x14ac:dyDescent="0.3">
      <c r="B37" s="37"/>
      <c r="C37" s="41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6"/>
      <c r="R37" s="37"/>
    </row>
    <row r="38" spans="1:19" x14ac:dyDescent="0.3">
      <c r="B38" s="37"/>
      <c r="C38" s="41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6"/>
      <c r="R38" s="37"/>
    </row>
    <row r="39" spans="1:19" x14ac:dyDescent="0.3">
      <c r="B39" s="37"/>
      <c r="C39" s="41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6"/>
      <c r="R39" s="37"/>
    </row>
    <row r="40" spans="1:19" x14ac:dyDescent="0.3">
      <c r="B40" s="37"/>
      <c r="C40" s="41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6"/>
      <c r="R40" s="37"/>
    </row>
    <row r="41" spans="1:19" x14ac:dyDescent="0.3">
      <c r="C41" s="41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6"/>
      <c r="R41" s="37"/>
    </row>
    <row r="42" spans="1:19" ht="15" thickBot="1" x14ac:dyDescent="0.35"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/>
      <c r="R42" s="37"/>
    </row>
    <row r="43" spans="1:19" x14ac:dyDescent="0.3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9" x14ac:dyDescent="0.3"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</sheetData>
  <mergeCells count="7">
    <mergeCell ref="D5:P5"/>
    <mergeCell ref="D6:P6"/>
    <mergeCell ref="D7:P7"/>
    <mergeCell ref="D8:P8"/>
    <mergeCell ref="D13:G13"/>
    <mergeCell ref="I13:L13"/>
    <mergeCell ref="N13:P1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opLeftCell="A14" workbookViewId="0">
      <selection activeCell="H35" sqref="H35"/>
    </sheetView>
  </sheetViews>
  <sheetFormatPr baseColWidth="10" defaultRowHeight="14.4" x14ac:dyDescent="0.3"/>
  <cols>
    <col min="2" max="2" width="3.44140625" customWidth="1"/>
    <col min="3" max="3" width="3.5546875" customWidth="1"/>
    <col min="4" max="4" width="45.33203125" customWidth="1"/>
    <col min="5" max="5" width="23" customWidth="1"/>
    <col min="6" max="6" width="2.88671875" customWidth="1"/>
    <col min="7" max="7" width="28.5546875" customWidth="1"/>
    <col min="8" max="8" width="28.6640625" customWidth="1"/>
    <col min="10" max="10" width="20.33203125" customWidth="1"/>
    <col min="11" max="11" width="3.6640625" customWidth="1"/>
  </cols>
  <sheetData>
    <row r="2" spans="2:16" x14ac:dyDescent="0.3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6" ht="15" thickBot="1" x14ac:dyDescent="0.3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6" ht="21" thickBot="1" x14ac:dyDescent="0.4">
      <c r="B4" s="37"/>
      <c r="C4" s="564"/>
      <c r="D4" s="664"/>
      <c r="E4" s="664"/>
      <c r="F4" s="573"/>
      <c r="G4" s="573"/>
      <c r="H4" s="573"/>
      <c r="I4" s="574"/>
      <c r="J4" s="574"/>
      <c r="K4" s="40"/>
      <c r="L4" s="37"/>
    </row>
    <row r="5" spans="2:16" ht="21" thickBot="1" x14ac:dyDescent="0.4">
      <c r="B5" s="37"/>
      <c r="C5" s="565"/>
      <c r="D5" s="665"/>
      <c r="E5" s="665"/>
      <c r="F5" s="665"/>
      <c r="G5" s="665"/>
      <c r="H5" s="665"/>
      <c r="I5" s="665"/>
      <c r="J5" s="264" t="s">
        <v>23</v>
      </c>
      <c r="K5" s="76"/>
      <c r="L5" s="37"/>
    </row>
    <row r="6" spans="2:16" ht="20.399999999999999" x14ac:dyDescent="0.35">
      <c r="B6" s="37"/>
      <c r="C6" s="565"/>
      <c r="D6" s="660" t="s">
        <v>3026</v>
      </c>
      <c r="E6" s="660"/>
      <c r="F6" s="660"/>
      <c r="G6" s="660"/>
      <c r="H6" s="660"/>
      <c r="I6" s="660"/>
      <c r="J6" s="660"/>
      <c r="K6" s="647"/>
      <c r="L6" s="648"/>
      <c r="M6" s="645"/>
      <c r="N6" s="645"/>
      <c r="O6" s="645"/>
      <c r="P6" s="645"/>
    </row>
    <row r="7" spans="2:16" ht="20.399999999999999" x14ac:dyDescent="0.35">
      <c r="B7" s="37"/>
      <c r="C7" s="565"/>
      <c r="D7" s="646"/>
      <c r="E7" s="646"/>
      <c r="F7" s="646"/>
      <c r="G7" s="646" t="s">
        <v>3023</v>
      </c>
      <c r="H7" s="646"/>
      <c r="I7" s="646"/>
      <c r="J7" s="501"/>
      <c r="K7" s="76"/>
      <c r="L7" s="37"/>
    </row>
    <row r="8" spans="2:16" ht="20.399999999999999" x14ac:dyDescent="0.35">
      <c r="B8" s="37"/>
      <c r="C8" s="565"/>
      <c r="D8" s="665" t="s">
        <v>2948</v>
      </c>
      <c r="E8" s="665"/>
      <c r="F8" s="665"/>
      <c r="G8" s="665"/>
      <c r="H8" s="665"/>
      <c r="I8" s="665"/>
      <c r="J8" s="665"/>
      <c r="K8" s="76"/>
      <c r="L8" s="37"/>
    </row>
    <row r="9" spans="2:16" ht="20.399999999999999" x14ac:dyDescent="0.35">
      <c r="B9" s="37"/>
      <c r="C9" s="565"/>
      <c r="D9" s="665" t="s">
        <v>2974</v>
      </c>
      <c r="E9" s="665"/>
      <c r="F9" s="665"/>
      <c r="G9" s="665"/>
      <c r="H9" s="665"/>
      <c r="I9" s="665"/>
      <c r="J9" s="665"/>
      <c r="K9" s="76"/>
      <c r="L9" s="37"/>
    </row>
    <row r="10" spans="2:16" ht="20.399999999999999" x14ac:dyDescent="0.35">
      <c r="B10" s="37"/>
      <c r="C10" s="565"/>
      <c r="D10" s="665"/>
      <c r="E10" s="665"/>
      <c r="F10" s="665"/>
      <c r="G10" s="665"/>
      <c r="H10" s="665"/>
      <c r="I10" s="665"/>
      <c r="J10" s="569"/>
      <c r="K10" s="76"/>
      <c r="L10" s="37"/>
    </row>
    <row r="11" spans="2:16" ht="20.399999999999999" x14ac:dyDescent="0.35">
      <c r="B11" s="37"/>
      <c r="C11" s="565"/>
      <c r="D11" s="659"/>
      <c r="E11" s="659"/>
      <c r="F11" s="566"/>
      <c r="G11" s="566"/>
      <c r="H11" s="566"/>
      <c r="I11" s="566"/>
      <c r="J11" s="566"/>
      <c r="K11" s="76"/>
      <c r="L11" s="37"/>
    </row>
    <row r="12" spans="2:16" ht="20.399999999999999" x14ac:dyDescent="0.35">
      <c r="B12" s="37"/>
      <c r="C12" s="565"/>
      <c r="D12" s="566"/>
      <c r="E12" s="566"/>
      <c r="F12" s="566"/>
      <c r="G12" s="566"/>
      <c r="H12" s="566"/>
      <c r="I12" s="566"/>
      <c r="J12" s="566"/>
      <c r="K12" s="76"/>
      <c r="L12" s="37"/>
    </row>
    <row r="13" spans="2:16" ht="21" thickBot="1" x14ac:dyDescent="0.4">
      <c r="B13" s="37"/>
      <c r="C13" s="565"/>
      <c r="D13" s="566"/>
      <c r="E13" s="566"/>
      <c r="F13" s="566"/>
      <c r="G13" s="566"/>
      <c r="H13" s="566"/>
      <c r="I13" s="566"/>
      <c r="J13" s="566"/>
      <c r="K13" s="76"/>
      <c r="L13" s="37"/>
    </row>
    <row r="14" spans="2:16" ht="21" thickBot="1" x14ac:dyDescent="0.4">
      <c r="B14" s="37"/>
      <c r="C14" s="565"/>
      <c r="D14" s="575" t="s">
        <v>2949</v>
      </c>
      <c r="E14" s="576">
        <v>44440</v>
      </c>
      <c r="F14" s="577"/>
      <c r="G14" s="578" t="s">
        <v>2950</v>
      </c>
      <c r="H14" s="575" t="s">
        <v>2951</v>
      </c>
      <c r="I14" s="669" t="s">
        <v>2952</v>
      </c>
      <c r="J14" s="670"/>
      <c r="K14" s="76"/>
      <c r="L14" s="37"/>
    </row>
    <row r="15" spans="2:16" ht="20.399999999999999" x14ac:dyDescent="0.35">
      <c r="B15" s="37"/>
      <c r="C15" s="565"/>
      <c r="D15" s="567"/>
      <c r="E15" s="568"/>
      <c r="F15" s="569"/>
      <c r="G15" s="569"/>
      <c r="H15" s="569"/>
      <c r="I15" s="569"/>
      <c r="J15" s="569"/>
      <c r="K15" s="76"/>
      <c r="L15" s="37"/>
      <c r="M15" s="37"/>
    </row>
    <row r="16" spans="2:16" ht="20.399999999999999" x14ac:dyDescent="0.35">
      <c r="B16" s="37"/>
      <c r="C16" s="565"/>
      <c r="D16" s="579" t="s">
        <v>2953</v>
      </c>
      <c r="E16" s="580">
        <v>603424.70000000007</v>
      </c>
      <c r="F16" s="581"/>
      <c r="G16" s="582" t="s">
        <v>2954</v>
      </c>
      <c r="H16" s="583" t="s">
        <v>2970</v>
      </c>
      <c r="I16" s="671" t="s">
        <v>2955</v>
      </c>
      <c r="J16" s="672"/>
      <c r="K16" s="76"/>
      <c r="L16" s="37"/>
      <c r="M16" s="37"/>
    </row>
    <row r="17" spans="1:13" ht="20.399999999999999" x14ac:dyDescent="0.35">
      <c r="B17" s="37"/>
      <c r="C17" s="565"/>
      <c r="D17" s="584"/>
      <c r="E17" s="585"/>
      <c r="F17" s="586"/>
      <c r="G17" s="586"/>
      <c r="H17" s="587"/>
      <c r="I17" s="588"/>
      <c r="J17" s="588"/>
      <c r="K17" s="76"/>
      <c r="L17" s="37"/>
      <c r="M17" s="37"/>
    </row>
    <row r="18" spans="1:13" ht="20.399999999999999" x14ac:dyDescent="0.35">
      <c r="B18" s="37"/>
      <c r="C18" s="565"/>
      <c r="D18" s="589" t="s">
        <v>2956</v>
      </c>
      <c r="E18" s="590">
        <v>1291866.2001000005</v>
      </c>
      <c r="F18" s="591"/>
      <c r="G18" s="592" t="s">
        <v>3087</v>
      </c>
      <c r="H18" s="593" t="s">
        <v>2971</v>
      </c>
      <c r="I18" s="666" t="s">
        <v>2955</v>
      </c>
      <c r="J18" s="667"/>
      <c r="K18" s="76"/>
      <c r="L18" s="37"/>
      <c r="M18" s="37"/>
    </row>
    <row r="19" spans="1:13" ht="20.399999999999999" x14ac:dyDescent="0.35">
      <c r="B19" s="37"/>
      <c r="C19" s="565"/>
      <c r="D19" s="584"/>
      <c r="E19" s="585"/>
      <c r="F19" s="586"/>
      <c r="G19" s="594"/>
      <c r="H19" s="594"/>
      <c r="I19" s="588"/>
      <c r="J19" s="588"/>
      <c r="K19" s="76"/>
      <c r="L19" s="37"/>
      <c r="M19" s="37"/>
    </row>
    <row r="20" spans="1:13" ht="20.399999999999999" x14ac:dyDescent="0.35">
      <c r="B20" s="37"/>
      <c r="C20" s="565"/>
      <c r="D20" s="589" t="s">
        <v>2957</v>
      </c>
      <c r="E20" s="595">
        <v>688441</v>
      </c>
      <c r="F20" s="591"/>
      <c r="G20" s="592" t="s">
        <v>2958</v>
      </c>
      <c r="H20" s="593" t="s">
        <v>2959</v>
      </c>
      <c r="I20" s="673" t="s">
        <v>2960</v>
      </c>
      <c r="J20" s="674"/>
      <c r="K20" s="76"/>
      <c r="L20" s="37"/>
      <c r="M20" s="37"/>
    </row>
    <row r="21" spans="1:13" ht="20.399999999999999" x14ac:dyDescent="0.35">
      <c r="B21" s="37"/>
      <c r="C21" s="565"/>
      <c r="D21" s="584"/>
      <c r="E21" s="586"/>
      <c r="F21" s="586"/>
      <c r="G21" s="586"/>
      <c r="H21" s="586"/>
      <c r="I21" s="588"/>
      <c r="J21" s="588"/>
      <c r="K21" s="76"/>
      <c r="L21" s="37"/>
      <c r="M21" s="37"/>
    </row>
    <row r="22" spans="1:13" ht="20.399999999999999" x14ac:dyDescent="0.35">
      <c r="B22" s="37"/>
      <c r="C22" s="565"/>
      <c r="D22" s="589" t="s">
        <v>2961</v>
      </c>
      <c r="E22" s="590">
        <v>30158.65</v>
      </c>
      <c r="F22" s="591"/>
      <c r="G22" s="592" t="s">
        <v>2962</v>
      </c>
      <c r="H22" s="593" t="s">
        <v>2972</v>
      </c>
      <c r="I22" s="666" t="s">
        <v>2955</v>
      </c>
      <c r="J22" s="667"/>
      <c r="K22" s="76"/>
      <c r="L22" s="37"/>
      <c r="M22" s="37"/>
    </row>
    <row r="23" spans="1:13" ht="20.399999999999999" x14ac:dyDescent="0.35">
      <c r="B23" s="37"/>
      <c r="C23" s="565"/>
      <c r="D23" s="584"/>
      <c r="E23" s="585"/>
      <c r="F23" s="586"/>
      <c r="G23" s="594"/>
      <c r="H23" s="594"/>
      <c r="I23" s="596"/>
      <c r="J23" s="596"/>
      <c r="K23" s="76"/>
      <c r="L23" s="37"/>
      <c r="M23" s="37"/>
    </row>
    <row r="24" spans="1:13" ht="20.399999999999999" x14ac:dyDescent="0.35">
      <c r="B24" s="37"/>
      <c r="C24" s="565"/>
      <c r="D24" s="589" t="s">
        <v>2963</v>
      </c>
      <c r="E24" s="590">
        <v>51630.140000000007</v>
      </c>
      <c r="F24" s="591"/>
      <c r="G24" s="592" t="s">
        <v>2964</v>
      </c>
      <c r="H24" s="593" t="s">
        <v>2973</v>
      </c>
      <c r="I24" s="666" t="s">
        <v>2955</v>
      </c>
      <c r="J24" s="667"/>
      <c r="K24" s="76"/>
      <c r="L24" s="37"/>
      <c r="M24" s="37"/>
    </row>
    <row r="25" spans="1:13" ht="20.399999999999999" x14ac:dyDescent="0.35">
      <c r="B25" s="37"/>
      <c r="C25" s="565"/>
      <c r="D25" s="584"/>
      <c r="E25" s="585"/>
      <c r="F25" s="586"/>
      <c r="G25" s="586"/>
      <c r="H25" s="586"/>
      <c r="I25" s="586"/>
      <c r="J25" s="586"/>
      <c r="K25" s="76"/>
      <c r="L25" s="37"/>
      <c r="M25" s="37"/>
    </row>
    <row r="26" spans="1:13" ht="21" thickBot="1" x14ac:dyDescent="0.4">
      <c r="B26" s="37"/>
      <c r="C26" s="565"/>
      <c r="D26" s="597" t="s">
        <v>2965</v>
      </c>
      <c r="E26" s="598">
        <f>+E20-E22+E24</f>
        <v>709912.49</v>
      </c>
      <c r="F26" s="586"/>
      <c r="G26" s="586"/>
      <c r="H26" s="586"/>
      <c r="I26" s="586"/>
      <c r="J26" s="586"/>
      <c r="K26" s="76"/>
      <c r="L26" s="37"/>
      <c r="M26" s="37"/>
    </row>
    <row r="27" spans="1:13" ht="21" thickTop="1" x14ac:dyDescent="0.35">
      <c r="B27" s="37"/>
      <c r="C27" s="565"/>
      <c r="D27" s="586"/>
      <c r="E27" s="586"/>
      <c r="F27" s="586"/>
      <c r="G27" s="586"/>
      <c r="H27" s="586"/>
      <c r="I27" s="586"/>
      <c r="J27" s="586"/>
      <c r="K27" s="76"/>
      <c r="L27" s="37"/>
      <c r="M27" s="37"/>
    </row>
    <row r="28" spans="1:13" ht="20.399999999999999" x14ac:dyDescent="0.35">
      <c r="B28" s="37"/>
      <c r="C28" s="565"/>
      <c r="D28" s="599"/>
      <c r="E28" s="599"/>
      <c r="F28" s="599"/>
      <c r="G28" s="599"/>
      <c r="H28" s="599"/>
      <c r="I28" s="599"/>
      <c r="J28" s="599"/>
      <c r="K28" s="76"/>
      <c r="L28" s="37"/>
      <c r="M28" s="37"/>
    </row>
    <row r="29" spans="1:13" ht="20.399999999999999" x14ac:dyDescent="0.35">
      <c r="B29" s="37"/>
      <c r="C29" s="565"/>
      <c r="D29" s="599"/>
      <c r="E29" s="599"/>
      <c r="F29" s="599"/>
      <c r="G29" s="599"/>
      <c r="H29" s="599"/>
      <c r="I29" s="599"/>
      <c r="J29" s="599"/>
      <c r="K29" s="76"/>
      <c r="L29" s="37"/>
      <c r="M29" s="37"/>
    </row>
    <row r="30" spans="1:13" ht="21" thickBot="1" x14ac:dyDescent="0.4">
      <c r="B30" s="37"/>
      <c r="C30" s="570"/>
      <c r="D30" s="600"/>
      <c r="E30" s="601"/>
      <c r="F30" s="600"/>
      <c r="G30" s="600"/>
      <c r="H30" s="600"/>
      <c r="I30" s="600"/>
      <c r="J30" s="600"/>
      <c r="K30" s="49"/>
      <c r="L30" s="37"/>
      <c r="M30" s="37"/>
    </row>
    <row r="31" spans="1:13" ht="15" thickBot="1" x14ac:dyDescent="0.35">
      <c r="B31" s="37"/>
      <c r="C31" s="37"/>
      <c r="D31" s="487"/>
      <c r="E31" s="487"/>
      <c r="F31" s="487"/>
      <c r="G31" s="487"/>
      <c r="H31" s="487"/>
      <c r="I31" s="487"/>
      <c r="J31" s="487"/>
      <c r="K31" s="37"/>
      <c r="L31" s="37"/>
      <c r="M31" s="37"/>
    </row>
    <row r="32" spans="1:13" x14ac:dyDescent="0.3">
      <c r="A32" s="184"/>
      <c r="B32" s="183"/>
      <c r="C32" s="381"/>
      <c r="D32" s="419"/>
      <c r="E32" s="419"/>
      <c r="F32" s="419"/>
      <c r="G32" s="486"/>
      <c r="H32" s="487"/>
      <c r="I32" s="487"/>
      <c r="J32" s="487"/>
      <c r="K32" s="37"/>
      <c r="L32" s="37"/>
      <c r="M32" s="37"/>
    </row>
    <row r="33" spans="1:13" x14ac:dyDescent="0.3">
      <c r="A33" s="184"/>
      <c r="B33" s="183"/>
      <c r="C33" s="571"/>
      <c r="D33" s="668" t="s">
        <v>2966</v>
      </c>
      <c r="E33" s="668"/>
      <c r="F33" s="128"/>
      <c r="G33" s="401"/>
      <c r="H33" s="487"/>
      <c r="I33" s="487"/>
      <c r="J33" s="487"/>
      <c r="K33" s="37"/>
      <c r="L33" s="37"/>
      <c r="M33" s="37"/>
    </row>
    <row r="34" spans="1:13" x14ac:dyDescent="0.3">
      <c r="A34" s="184"/>
      <c r="B34" s="184"/>
      <c r="C34" s="571"/>
      <c r="D34" s="602"/>
      <c r="E34" s="603"/>
      <c r="F34" s="128"/>
      <c r="G34" s="604"/>
      <c r="H34" s="487"/>
      <c r="I34" s="487"/>
      <c r="J34" s="487"/>
      <c r="K34" s="37"/>
      <c r="L34" s="37"/>
      <c r="M34" s="37"/>
    </row>
    <row r="35" spans="1:13" x14ac:dyDescent="0.3">
      <c r="A35" s="184"/>
      <c r="B35" s="184"/>
      <c r="C35" s="571"/>
      <c r="D35" s="602" t="s">
        <v>2956</v>
      </c>
      <c r="E35" s="603">
        <f>+E18</f>
        <v>1291866.2001000005</v>
      </c>
      <c r="F35" s="128"/>
      <c r="G35" s="605"/>
      <c r="H35" s="31"/>
      <c r="I35" s="31"/>
      <c r="J35" s="31"/>
    </row>
    <row r="36" spans="1:13" x14ac:dyDescent="0.3">
      <c r="A36" s="184"/>
      <c r="B36" s="184"/>
      <c r="C36" s="571"/>
      <c r="D36" s="602" t="s">
        <v>2967</v>
      </c>
      <c r="E36" s="603"/>
      <c r="F36" s="128"/>
      <c r="G36" s="605"/>
      <c r="H36" s="31"/>
      <c r="I36" s="606"/>
      <c r="J36" s="31"/>
    </row>
    <row r="37" spans="1:13" x14ac:dyDescent="0.3">
      <c r="A37" s="184"/>
      <c r="B37" s="184"/>
      <c r="C37" s="571"/>
      <c r="D37" s="602" t="s">
        <v>2968</v>
      </c>
      <c r="E37" s="603">
        <v>0</v>
      </c>
      <c r="F37" s="128"/>
      <c r="G37" s="605"/>
      <c r="H37" s="31"/>
      <c r="I37" s="31"/>
      <c r="J37" s="31"/>
    </row>
    <row r="38" spans="1:13" x14ac:dyDescent="0.3">
      <c r="A38" s="184"/>
      <c r="B38" s="184"/>
      <c r="C38" s="571"/>
      <c r="D38" s="602" t="s">
        <v>2967</v>
      </c>
      <c r="E38" s="603"/>
      <c r="F38" s="128"/>
      <c r="G38" s="605"/>
      <c r="H38" s="31"/>
      <c r="I38" s="31"/>
      <c r="J38" s="31"/>
    </row>
    <row r="39" spans="1:13" x14ac:dyDescent="0.3">
      <c r="A39" s="184"/>
      <c r="B39" s="184"/>
      <c r="C39" s="384"/>
      <c r="D39" s="602" t="s">
        <v>2961</v>
      </c>
      <c r="E39" s="603">
        <f>E22</f>
        <v>30158.65</v>
      </c>
      <c r="F39" s="128"/>
      <c r="G39" s="401"/>
      <c r="H39" s="31"/>
      <c r="I39" s="31"/>
      <c r="J39" s="31"/>
    </row>
    <row r="40" spans="1:13" x14ac:dyDescent="0.3">
      <c r="A40" s="184"/>
      <c r="B40" s="184"/>
      <c r="C40" s="384"/>
      <c r="D40" s="607" t="s">
        <v>2969</v>
      </c>
      <c r="E40" s="608">
        <f>E35-E37-E39</f>
        <v>1261707.5501000006</v>
      </c>
      <c r="F40" s="128"/>
      <c r="G40" s="401"/>
      <c r="H40" s="31"/>
      <c r="I40" s="31"/>
      <c r="J40" s="31"/>
    </row>
    <row r="41" spans="1:13" x14ac:dyDescent="0.3">
      <c r="A41" s="184"/>
      <c r="B41" s="184"/>
      <c r="C41" s="384"/>
      <c r="D41" s="602"/>
      <c r="E41" s="609"/>
      <c r="F41" s="128"/>
      <c r="G41" s="401"/>
      <c r="H41" s="31"/>
      <c r="I41" s="31"/>
      <c r="J41" s="31"/>
    </row>
    <row r="42" spans="1:13" x14ac:dyDescent="0.3">
      <c r="A42" s="184"/>
      <c r="B42" s="184"/>
      <c r="C42" s="384"/>
      <c r="D42" s="128"/>
      <c r="E42" s="409"/>
      <c r="F42" s="128"/>
      <c r="G42" s="401"/>
      <c r="H42" s="31"/>
      <c r="I42" s="31"/>
      <c r="J42" s="31"/>
    </row>
    <row r="43" spans="1:13" x14ac:dyDescent="0.3">
      <c r="A43" s="184"/>
      <c r="B43" s="184"/>
      <c r="C43" s="384"/>
      <c r="D43" s="128"/>
      <c r="E43" s="128"/>
      <c r="F43" s="128"/>
      <c r="G43" s="401"/>
      <c r="H43" s="31"/>
      <c r="I43" s="31"/>
      <c r="J43" s="31"/>
    </row>
    <row r="44" spans="1:13" ht="15" thickBot="1" x14ac:dyDescent="0.35">
      <c r="A44" s="184"/>
      <c r="B44" s="184"/>
      <c r="C44" s="572"/>
      <c r="D44" s="610"/>
      <c r="E44" s="610"/>
      <c r="F44" s="610"/>
      <c r="G44" s="611"/>
      <c r="H44" s="31"/>
      <c r="I44" s="31"/>
      <c r="J44" s="31"/>
    </row>
    <row r="45" spans="1:13" x14ac:dyDescent="0.3">
      <c r="D45" s="31"/>
      <c r="E45" s="31"/>
      <c r="F45" s="31"/>
      <c r="G45" s="31"/>
      <c r="H45" s="31"/>
      <c r="I45" s="31"/>
      <c r="J45" s="31"/>
    </row>
  </sheetData>
  <mergeCells count="14">
    <mergeCell ref="I22:J22"/>
    <mergeCell ref="I24:J24"/>
    <mergeCell ref="D33:E33"/>
    <mergeCell ref="D10:I10"/>
    <mergeCell ref="D11:E11"/>
    <mergeCell ref="I14:J14"/>
    <mergeCell ref="I16:J16"/>
    <mergeCell ref="I18:J18"/>
    <mergeCell ref="I20:J20"/>
    <mergeCell ref="D4:E4"/>
    <mergeCell ref="D5:I5"/>
    <mergeCell ref="D6:J6"/>
    <mergeCell ref="D8:J8"/>
    <mergeCell ref="D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357"/>
  <sheetViews>
    <sheetView topLeftCell="O1" workbookViewId="0">
      <selection activeCell="X13" sqref="X13"/>
    </sheetView>
  </sheetViews>
  <sheetFormatPr baseColWidth="10" defaultRowHeight="14.4" x14ac:dyDescent="0.3"/>
  <cols>
    <col min="1" max="1" width="10.44140625" customWidth="1"/>
    <col min="2" max="2" width="2.88671875" customWidth="1"/>
    <col min="3" max="3" width="3.33203125" customWidth="1"/>
    <col min="4" max="4" width="21.33203125" bestFit="1" customWidth="1"/>
    <col min="5" max="5" width="16.6640625" bestFit="1" customWidth="1"/>
    <col min="6" max="6" width="21.88671875" customWidth="1"/>
    <col min="7" max="7" width="18.6640625" customWidth="1"/>
    <col min="8" max="8" width="16.5546875" customWidth="1"/>
    <col min="9" max="9" width="18.88671875" customWidth="1"/>
    <col min="10" max="10" width="20.109375" bestFit="1" customWidth="1"/>
    <col min="11" max="11" width="17.44140625" bestFit="1" customWidth="1"/>
    <col min="12" max="12" width="21.109375" bestFit="1" customWidth="1"/>
    <col min="13" max="13" width="19.109375" bestFit="1" customWidth="1"/>
    <col min="14" max="14" width="20.88671875" bestFit="1" customWidth="1"/>
    <col min="15" max="15" width="18.88671875" bestFit="1" customWidth="1"/>
    <col min="16" max="16" width="15.6640625" bestFit="1" customWidth="1"/>
    <col min="17" max="17" width="19.88671875" style="634" bestFit="1" customWidth="1"/>
    <col min="18" max="18" width="74.44140625" style="60" bestFit="1" customWidth="1"/>
    <col min="19" max="19" width="1.88671875" style="59" customWidth="1"/>
    <col min="20" max="20" width="17.88671875" bestFit="1" customWidth="1"/>
    <col min="21" max="21" width="10.6640625" bestFit="1" customWidth="1"/>
    <col min="22" max="22" width="13.5546875" bestFit="1" customWidth="1"/>
    <col min="23" max="23" width="18.109375" bestFit="1" customWidth="1"/>
    <col min="24" max="24" width="11.5546875" bestFit="1" customWidth="1"/>
    <col min="25" max="25" width="11.33203125" bestFit="1" customWidth="1"/>
    <col min="26" max="26" width="42.21875" customWidth="1"/>
    <col min="27" max="27" width="16.5546875" customWidth="1"/>
    <col min="28" max="28" width="13.33203125" customWidth="1"/>
    <col min="29" max="29" width="31.44140625" customWidth="1"/>
    <col min="30" max="30" width="19.88671875" customWidth="1"/>
    <col min="31" max="31" width="14" customWidth="1"/>
    <col min="32" max="32" width="15.88671875" customWidth="1"/>
    <col min="33" max="33" width="11.44140625" customWidth="1"/>
    <col min="34" max="34" width="12.33203125" customWidth="1"/>
    <col min="35" max="36" width="14.5546875" customWidth="1"/>
    <col min="37" max="37" width="15.109375" customWidth="1"/>
    <col min="38" max="38" width="11.44140625" customWidth="1"/>
    <col min="39" max="39" width="15" customWidth="1"/>
    <col min="40" max="40" width="15.88671875" customWidth="1"/>
    <col min="41" max="41" width="34.33203125" customWidth="1"/>
    <col min="42" max="42" width="60" hidden="1" customWidth="1"/>
    <col min="43" max="43" width="1.33203125" style="59" customWidth="1"/>
    <col min="44" max="58" width="11.44140625" customWidth="1"/>
    <col min="59" max="59" width="15.88671875" customWidth="1"/>
    <col min="60" max="60" width="57.5546875" customWidth="1"/>
    <col min="61" max="61" width="1.33203125" style="59" customWidth="1"/>
    <col min="62" max="62" width="14.88671875" customWidth="1"/>
    <col min="63" max="63" width="14.6640625" customWidth="1"/>
    <col min="64" max="64" width="33.88671875" customWidth="1"/>
    <col min="65" max="65" width="14.88671875" customWidth="1"/>
    <col min="66" max="66" width="2.5546875" customWidth="1"/>
  </cols>
  <sheetData>
    <row r="1" spans="1:81" x14ac:dyDescent="0.3"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T1" s="60"/>
      <c r="U1" s="60"/>
      <c r="X1" s="60"/>
      <c r="AE1" s="61"/>
      <c r="AF1" s="61"/>
      <c r="AG1" s="61"/>
      <c r="AH1" s="61"/>
      <c r="AI1" s="61"/>
      <c r="AJ1" s="61"/>
      <c r="AK1" s="61"/>
      <c r="BJ1" s="1"/>
      <c r="BK1" s="1"/>
      <c r="BL1" s="1"/>
      <c r="BM1" s="1"/>
    </row>
    <row r="2" spans="1:81" ht="15" thickBot="1" x14ac:dyDescent="0.35">
      <c r="B2" s="37"/>
      <c r="C2" s="37"/>
      <c r="D2" s="37"/>
      <c r="E2" s="37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T2" s="63"/>
      <c r="U2" s="63"/>
      <c r="V2" s="37"/>
      <c r="W2" s="37"/>
      <c r="X2" s="63"/>
      <c r="Y2" s="37"/>
      <c r="Z2" s="37"/>
      <c r="AA2" s="37"/>
      <c r="AB2" s="37"/>
      <c r="AC2" s="37"/>
      <c r="AD2" s="37"/>
      <c r="AE2" s="64"/>
      <c r="AF2" s="64"/>
      <c r="AG2" s="64"/>
      <c r="AH2" s="64"/>
      <c r="AI2" s="64"/>
      <c r="AJ2" s="64"/>
      <c r="AK2" s="64"/>
      <c r="AL2" s="37"/>
      <c r="AM2" s="37"/>
      <c r="AN2" s="37"/>
      <c r="AO2" s="37"/>
      <c r="AP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J2" s="2"/>
      <c r="BK2" s="2"/>
      <c r="BL2" s="2"/>
      <c r="BM2" s="2"/>
      <c r="BN2" s="48"/>
      <c r="BO2" s="37"/>
      <c r="BP2" s="37"/>
      <c r="BQ2" s="37"/>
    </row>
    <row r="3" spans="1:81" ht="18" thickBot="1" x14ac:dyDescent="0.35">
      <c r="B3" s="37"/>
      <c r="C3" s="38"/>
      <c r="D3" s="175"/>
      <c r="E3" s="175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  <c r="Q3" s="178" t="s">
        <v>25</v>
      </c>
      <c r="R3" s="67"/>
      <c r="S3" s="66"/>
      <c r="T3" s="67"/>
      <c r="U3" s="67"/>
      <c r="V3" s="65"/>
      <c r="W3" s="65"/>
      <c r="X3" s="67"/>
      <c r="Y3" s="65"/>
      <c r="Z3" s="65"/>
      <c r="AA3" s="65"/>
      <c r="AB3" s="65"/>
      <c r="AC3" s="65"/>
      <c r="AD3" s="65"/>
      <c r="AE3" s="68"/>
      <c r="AF3" s="68"/>
      <c r="AG3" s="68"/>
      <c r="AH3" s="68"/>
      <c r="AI3" s="68"/>
      <c r="AJ3" s="68"/>
      <c r="AK3" s="68"/>
      <c r="AL3" s="65"/>
      <c r="AM3" s="65"/>
      <c r="AN3" s="65"/>
      <c r="AO3" s="65"/>
      <c r="AP3" s="65"/>
      <c r="AQ3" s="66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6"/>
      <c r="BJ3" s="65"/>
      <c r="BK3" s="65"/>
      <c r="BL3" s="69"/>
      <c r="BM3" s="267" t="s">
        <v>25</v>
      </c>
      <c r="BN3" s="40"/>
      <c r="BO3" s="37"/>
      <c r="BP3" s="37"/>
      <c r="BQ3" s="37"/>
    </row>
    <row r="4" spans="1:81" ht="17.399999999999999" x14ac:dyDescent="0.3">
      <c r="B4" s="37"/>
      <c r="C4" s="41"/>
      <c r="D4" s="649"/>
      <c r="E4" s="649"/>
      <c r="F4" s="649"/>
      <c r="G4" s="649"/>
      <c r="H4" s="649"/>
      <c r="I4" s="649"/>
      <c r="J4" s="645" t="s">
        <v>3026</v>
      </c>
      <c r="K4" s="645"/>
      <c r="L4" s="645"/>
      <c r="M4" s="645"/>
      <c r="N4" s="645"/>
      <c r="O4" s="645"/>
      <c r="P4" s="645"/>
      <c r="Q4" s="649"/>
      <c r="R4" s="73"/>
      <c r="S4" s="72"/>
      <c r="T4" s="73"/>
      <c r="U4" s="73"/>
      <c r="V4" s="71"/>
      <c r="W4" s="71"/>
      <c r="X4" s="73"/>
      <c r="Y4" s="71"/>
      <c r="Z4" s="71"/>
      <c r="AA4" s="71"/>
      <c r="AB4" s="71"/>
      <c r="AC4" s="71"/>
      <c r="AD4" s="71"/>
      <c r="AE4" s="74"/>
      <c r="AF4" s="74"/>
      <c r="AG4" s="74"/>
      <c r="AH4" s="74"/>
      <c r="AI4" s="74"/>
      <c r="AJ4" s="74"/>
      <c r="AK4" s="74"/>
      <c r="AL4" s="71"/>
      <c r="AM4" s="71"/>
      <c r="AN4" s="71"/>
      <c r="AO4" s="71"/>
      <c r="AP4" s="71"/>
      <c r="AQ4" s="72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2"/>
      <c r="BJ4" s="71"/>
      <c r="BK4" s="71"/>
      <c r="BL4" s="75"/>
      <c r="BM4" s="75"/>
      <c r="BN4" s="76"/>
      <c r="BO4" s="37"/>
      <c r="BP4" s="37"/>
      <c r="BQ4" s="37"/>
    </row>
    <row r="5" spans="1:81" ht="17.399999999999999" x14ac:dyDescent="0.3">
      <c r="B5" s="37"/>
      <c r="C5" s="41"/>
      <c r="D5" s="659" t="s">
        <v>3023</v>
      </c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73"/>
      <c r="S5" s="72"/>
      <c r="T5" s="73"/>
      <c r="U5" s="73"/>
      <c r="V5" s="71"/>
      <c r="W5" s="71"/>
      <c r="X5" s="73"/>
      <c r="Y5" s="71"/>
      <c r="Z5" s="71"/>
      <c r="AA5" s="71"/>
      <c r="AB5" s="71"/>
      <c r="AC5" s="71"/>
      <c r="AD5" s="71"/>
      <c r="AE5" s="74"/>
      <c r="AF5" s="74"/>
      <c r="AG5" s="74"/>
      <c r="AH5" s="74"/>
      <c r="AI5" s="74"/>
      <c r="AJ5" s="74"/>
      <c r="AK5" s="74"/>
      <c r="AL5" s="71"/>
      <c r="AM5" s="71"/>
      <c r="AN5" s="71"/>
      <c r="AO5" s="71"/>
      <c r="AP5" s="71"/>
      <c r="AQ5" s="72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2"/>
      <c r="BJ5" s="71"/>
      <c r="BK5" s="71"/>
      <c r="BL5" s="75"/>
      <c r="BM5" s="75"/>
      <c r="BN5" s="76"/>
      <c r="BO5" s="37"/>
      <c r="BP5" s="37"/>
      <c r="BQ5" s="37"/>
    </row>
    <row r="6" spans="1:81" ht="17.399999999999999" x14ac:dyDescent="0.3">
      <c r="B6" s="37"/>
      <c r="C6" s="41"/>
      <c r="D6" s="677" t="s">
        <v>3033</v>
      </c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73"/>
      <c r="S6" s="72"/>
      <c r="T6" s="73"/>
      <c r="U6" s="73"/>
      <c r="V6" s="71"/>
      <c r="W6" s="71"/>
      <c r="X6" s="73"/>
      <c r="Y6" s="71"/>
      <c r="Z6" s="71"/>
      <c r="AA6" s="71"/>
      <c r="AB6" s="71"/>
      <c r="AC6" s="71"/>
      <c r="AD6" s="71"/>
      <c r="AE6" s="74"/>
      <c r="AF6" s="74"/>
      <c r="AG6" s="74"/>
      <c r="AH6" s="74"/>
      <c r="AI6" s="74"/>
      <c r="AJ6" s="74"/>
      <c r="AK6" s="74"/>
      <c r="AL6" s="71"/>
      <c r="AM6" s="71"/>
      <c r="AN6" s="71"/>
      <c r="AO6" s="71"/>
      <c r="AP6" s="71"/>
      <c r="AQ6" s="72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2"/>
      <c r="BJ6" s="71"/>
      <c r="BK6" s="71"/>
      <c r="BL6" s="75"/>
      <c r="BM6" s="75"/>
      <c r="BN6" s="76"/>
      <c r="BO6" s="37"/>
      <c r="BP6" s="37"/>
      <c r="BQ6" s="37"/>
    </row>
    <row r="7" spans="1:81" ht="17.399999999999999" x14ac:dyDescent="0.3">
      <c r="B7" s="37"/>
      <c r="C7" s="41"/>
      <c r="D7" s="678" t="s">
        <v>831</v>
      </c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73"/>
      <c r="S7" s="72"/>
      <c r="T7" s="73"/>
      <c r="U7" s="73"/>
      <c r="V7" s="71"/>
      <c r="W7" s="71"/>
      <c r="X7" s="73"/>
      <c r="Y7" s="71"/>
      <c r="Z7" s="71"/>
      <c r="AA7" s="71"/>
      <c r="AB7" s="71"/>
      <c r="AC7" s="71"/>
      <c r="AD7" s="71"/>
      <c r="AE7" s="74"/>
      <c r="AF7" s="74"/>
      <c r="AG7" s="74"/>
      <c r="AH7" s="74"/>
      <c r="AI7" s="74"/>
      <c r="AJ7" s="74"/>
      <c r="AK7" s="74"/>
      <c r="AL7" s="71"/>
      <c r="AM7" s="71"/>
      <c r="AN7" s="71"/>
      <c r="AO7" s="71"/>
      <c r="AP7" s="71"/>
      <c r="AQ7" s="72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2"/>
      <c r="BJ7" s="71"/>
      <c r="BK7" s="71"/>
      <c r="BL7" s="75"/>
      <c r="BM7" s="75"/>
      <c r="BN7" s="76"/>
      <c r="BO7" s="37"/>
      <c r="BP7" s="37"/>
      <c r="BQ7" s="37"/>
    </row>
    <row r="8" spans="1:81" ht="17.399999999999999" x14ac:dyDescent="0.3">
      <c r="B8" s="37"/>
      <c r="C8" s="41"/>
      <c r="D8" s="165"/>
      <c r="E8" s="165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73"/>
      <c r="S8" s="72"/>
      <c r="T8" s="73"/>
      <c r="U8" s="73"/>
      <c r="V8" s="71"/>
      <c r="W8" s="71"/>
      <c r="X8" s="73"/>
      <c r="Y8" s="71"/>
      <c r="Z8" s="71"/>
      <c r="AA8" s="71"/>
      <c r="AB8" s="71"/>
      <c r="AC8" s="71"/>
      <c r="AD8" s="71"/>
      <c r="AE8" s="74"/>
      <c r="AF8" s="74"/>
      <c r="AG8" s="74"/>
      <c r="AH8" s="74"/>
      <c r="AI8" s="74"/>
      <c r="AJ8" s="74"/>
      <c r="AK8" s="74"/>
      <c r="AL8" s="71"/>
      <c r="AM8" s="71"/>
      <c r="AN8" s="71"/>
      <c r="AO8" s="71"/>
      <c r="AP8" s="71"/>
      <c r="AQ8" s="72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2"/>
      <c r="BJ8" s="71"/>
      <c r="BK8" s="71"/>
      <c r="BL8" s="75"/>
      <c r="BM8" s="75"/>
      <c r="BN8" s="76"/>
      <c r="BO8" s="37"/>
      <c r="BP8" s="37"/>
      <c r="BQ8" s="37"/>
    </row>
    <row r="9" spans="1:81" ht="15.6" x14ac:dyDescent="0.3">
      <c r="B9" s="37"/>
      <c r="C9" s="41"/>
      <c r="D9" s="179"/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80"/>
      <c r="S9" s="79"/>
      <c r="T9" s="80"/>
      <c r="U9" s="80"/>
      <c r="V9" s="77"/>
      <c r="W9" s="77"/>
      <c r="X9" s="80"/>
      <c r="Y9" s="77"/>
      <c r="Z9" s="77"/>
      <c r="AA9" s="77"/>
      <c r="AB9" s="77"/>
      <c r="AC9" s="77"/>
      <c r="AD9" s="77"/>
      <c r="AE9" s="81"/>
      <c r="AF9" s="81"/>
      <c r="AG9" s="81"/>
      <c r="AH9" s="81"/>
      <c r="AI9" s="81"/>
      <c r="AJ9" s="81"/>
      <c r="AK9" s="81"/>
      <c r="AL9" s="77"/>
      <c r="AM9" s="77"/>
      <c r="AN9" s="77"/>
      <c r="AO9" s="77"/>
      <c r="AP9" s="77"/>
      <c r="AQ9" s="79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9"/>
      <c r="BJ9" s="75"/>
      <c r="BK9" s="75"/>
      <c r="BL9" s="75"/>
      <c r="BM9" s="75"/>
      <c r="BN9" s="76"/>
      <c r="BO9" s="37"/>
      <c r="BP9" s="37"/>
      <c r="BQ9" s="37"/>
    </row>
    <row r="10" spans="1:81" ht="15.6" x14ac:dyDescent="0.3">
      <c r="B10" s="37"/>
      <c r="C10" s="41"/>
      <c r="D10" s="82"/>
      <c r="E10" s="82"/>
      <c r="F10" s="83"/>
      <c r="G10" s="83"/>
      <c r="H10" s="83"/>
      <c r="I10" s="83"/>
      <c r="J10" s="84"/>
      <c r="K10" s="83"/>
      <c r="L10" s="83"/>
      <c r="M10" s="83"/>
      <c r="N10" s="83"/>
      <c r="O10" s="83"/>
      <c r="P10" s="83"/>
      <c r="Q10" s="83"/>
      <c r="R10" s="86"/>
      <c r="S10" s="85"/>
      <c r="T10" s="86"/>
      <c r="U10" s="86"/>
      <c r="V10" s="82"/>
      <c r="W10" s="82"/>
      <c r="X10" s="86"/>
      <c r="Y10" s="82"/>
      <c r="Z10" s="82"/>
      <c r="AA10" s="82"/>
      <c r="AB10" s="82"/>
      <c r="AC10" s="82"/>
      <c r="AD10" s="82"/>
      <c r="AE10" s="87"/>
      <c r="AF10" s="87"/>
      <c r="AG10" s="87"/>
      <c r="AH10" s="87"/>
      <c r="AI10" s="87"/>
      <c r="AJ10" s="87"/>
      <c r="AK10" s="87"/>
      <c r="AL10" s="82"/>
      <c r="AM10" s="82"/>
      <c r="AN10" s="82"/>
      <c r="AO10" s="82"/>
      <c r="AP10" s="82"/>
      <c r="AQ10" s="85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5"/>
      <c r="BJ10" s="82"/>
      <c r="BK10" s="82"/>
      <c r="BL10" s="82"/>
      <c r="BM10" s="82"/>
      <c r="BN10" s="76"/>
      <c r="BO10" s="37"/>
      <c r="BP10" s="37"/>
      <c r="BQ10" s="37"/>
    </row>
    <row r="11" spans="1:81" ht="15.6" x14ac:dyDescent="0.3">
      <c r="B11" s="37"/>
      <c r="C11" s="41"/>
      <c r="D11" s="82"/>
      <c r="E11" s="82"/>
      <c r="F11" s="83"/>
      <c r="G11" s="83"/>
      <c r="H11" s="83"/>
      <c r="I11" s="83"/>
      <c r="J11" s="83"/>
      <c r="K11" s="88"/>
      <c r="L11" s="88"/>
      <c r="M11" s="88"/>
      <c r="N11" s="88"/>
      <c r="O11" s="88"/>
      <c r="P11" s="88"/>
      <c r="Q11" s="88"/>
      <c r="R11" s="86"/>
      <c r="S11" s="85"/>
      <c r="T11" s="86"/>
      <c r="U11" s="86"/>
      <c r="V11" s="82"/>
      <c r="W11" s="82"/>
      <c r="X11" s="86"/>
      <c r="Y11" s="82"/>
      <c r="Z11" s="82"/>
      <c r="AA11" s="82"/>
      <c r="AB11" s="82"/>
      <c r="AC11" s="82"/>
      <c r="AD11" s="82"/>
      <c r="AE11" s="87"/>
      <c r="AF11" s="87"/>
      <c r="AG11" s="87"/>
      <c r="AH11" s="87"/>
      <c r="AI11" s="87"/>
      <c r="AJ11" s="87"/>
      <c r="AK11" s="87"/>
      <c r="AL11" s="82"/>
      <c r="AM11" s="82"/>
      <c r="AN11" s="82"/>
      <c r="AO11" s="82"/>
      <c r="AP11" s="82"/>
      <c r="AQ11" s="85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5"/>
      <c r="BJ11" s="82"/>
      <c r="BK11" s="82"/>
      <c r="BL11" s="82"/>
      <c r="BM11" s="82"/>
      <c r="BN11" s="76"/>
      <c r="BO11" s="37"/>
      <c r="BP11" s="37"/>
      <c r="BQ11" s="37"/>
    </row>
    <row r="12" spans="1:81" ht="15.75" customHeight="1" x14ac:dyDescent="0.3">
      <c r="A12" s="89"/>
      <c r="B12" s="90"/>
      <c r="C12" s="91"/>
      <c r="D12" s="679" t="s">
        <v>40</v>
      </c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92"/>
      <c r="T12" s="680" t="s">
        <v>41</v>
      </c>
      <c r="U12" s="680"/>
      <c r="V12" s="680"/>
      <c r="W12" s="680"/>
      <c r="X12" s="680"/>
      <c r="Y12" s="680"/>
      <c r="Z12" s="680"/>
      <c r="AA12" s="680"/>
      <c r="AB12" s="680"/>
      <c r="AC12" s="680"/>
      <c r="AD12" s="680"/>
      <c r="AE12" s="680"/>
      <c r="AF12" s="680"/>
      <c r="AG12" s="680"/>
      <c r="AH12" s="680"/>
      <c r="AI12" s="680"/>
      <c r="AJ12" s="680"/>
      <c r="AK12" s="680"/>
      <c r="AL12" s="680"/>
      <c r="AM12" s="680"/>
      <c r="AN12" s="680"/>
      <c r="AO12" s="680"/>
      <c r="AP12" s="680"/>
      <c r="AQ12" s="93"/>
      <c r="AR12" s="675" t="s">
        <v>42</v>
      </c>
      <c r="AS12" s="675"/>
      <c r="AT12" s="675"/>
      <c r="AU12" s="675"/>
      <c r="AV12" s="675"/>
      <c r="AW12" s="675"/>
      <c r="AX12" s="675"/>
      <c r="AY12" s="675"/>
      <c r="AZ12" s="675"/>
      <c r="BA12" s="675"/>
      <c r="BB12" s="675"/>
      <c r="BC12" s="675"/>
      <c r="BD12" s="675"/>
      <c r="BE12" s="675"/>
      <c r="BF12" s="675"/>
      <c r="BG12" s="675"/>
      <c r="BH12" s="675"/>
      <c r="BI12" s="94"/>
      <c r="BJ12" s="676" t="s">
        <v>43</v>
      </c>
      <c r="BK12" s="676"/>
      <c r="BL12" s="676"/>
      <c r="BM12" s="676"/>
      <c r="BN12" s="95"/>
      <c r="BO12" s="90"/>
      <c r="BP12" s="90"/>
      <c r="BQ12" s="90"/>
    </row>
    <row r="13" spans="1:81" ht="79.5" customHeight="1" x14ac:dyDescent="0.3">
      <c r="A13" s="96"/>
      <c r="B13" s="37"/>
      <c r="C13" s="41"/>
      <c r="D13" s="181" t="s">
        <v>44</v>
      </c>
      <c r="E13" s="181" t="s">
        <v>45</v>
      </c>
      <c r="F13" s="182" t="s">
        <v>46</v>
      </c>
      <c r="G13" s="182" t="s">
        <v>47</v>
      </c>
      <c r="H13" s="182" t="s">
        <v>48</v>
      </c>
      <c r="I13" s="182" t="s">
        <v>49</v>
      </c>
      <c r="J13" s="182" t="s">
        <v>50</v>
      </c>
      <c r="K13" s="182" t="s">
        <v>51</v>
      </c>
      <c r="L13" s="182" t="s">
        <v>52</v>
      </c>
      <c r="M13" s="182" t="s">
        <v>53</v>
      </c>
      <c r="N13" s="182" t="s">
        <v>54</v>
      </c>
      <c r="O13" s="182" t="s">
        <v>55</v>
      </c>
      <c r="P13" s="182" t="s">
        <v>56</v>
      </c>
      <c r="Q13" s="182" t="s">
        <v>57</v>
      </c>
      <c r="R13" s="181" t="s">
        <v>58</v>
      </c>
      <c r="S13" s="97"/>
      <c r="T13" s="181" t="s">
        <v>59</v>
      </c>
      <c r="U13" s="181" t="s">
        <v>60</v>
      </c>
      <c r="V13" s="181" t="s">
        <v>61</v>
      </c>
      <c r="W13" s="181" t="s">
        <v>62</v>
      </c>
      <c r="X13" s="181" t="s">
        <v>63</v>
      </c>
      <c r="Y13" s="181" t="s">
        <v>64</v>
      </c>
      <c r="Z13" s="181" t="s">
        <v>65</v>
      </c>
      <c r="AA13" s="181" t="s">
        <v>66</v>
      </c>
      <c r="AB13" s="181" t="s">
        <v>67</v>
      </c>
      <c r="AC13" s="181" t="s">
        <v>68</v>
      </c>
      <c r="AD13" s="181" t="s">
        <v>69</v>
      </c>
      <c r="AE13" s="185" t="s">
        <v>70</v>
      </c>
      <c r="AF13" s="185" t="s">
        <v>71</v>
      </c>
      <c r="AG13" s="185" t="s">
        <v>72</v>
      </c>
      <c r="AH13" s="185" t="s">
        <v>73</v>
      </c>
      <c r="AI13" s="185" t="s">
        <v>74</v>
      </c>
      <c r="AJ13" s="185" t="s">
        <v>75</v>
      </c>
      <c r="AK13" s="185" t="s">
        <v>76</v>
      </c>
      <c r="AL13" s="181" t="s">
        <v>77</v>
      </c>
      <c r="AM13" s="181" t="s">
        <v>78</v>
      </c>
      <c r="AN13" s="181" t="s">
        <v>79</v>
      </c>
      <c r="AO13" s="181" t="s">
        <v>80</v>
      </c>
      <c r="AP13" s="186" t="s">
        <v>81</v>
      </c>
      <c r="AQ13" s="187"/>
      <c r="AR13" s="181" t="s">
        <v>59</v>
      </c>
      <c r="AS13" s="181" t="s">
        <v>82</v>
      </c>
      <c r="AT13" s="181" t="s">
        <v>61</v>
      </c>
      <c r="AU13" s="181" t="s">
        <v>63</v>
      </c>
      <c r="AV13" s="181" t="s">
        <v>64</v>
      </c>
      <c r="AW13" s="181" t="s">
        <v>65</v>
      </c>
      <c r="AX13" s="181" t="s">
        <v>67</v>
      </c>
      <c r="AY13" s="181" t="s">
        <v>68</v>
      </c>
      <c r="AZ13" s="181" t="s">
        <v>83</v>
      </c>
      <c r="BA13" s="181" t="s">
        <v>84</v>
      </c>
      <c r="BB13" s="181" t="s">
        <v>85</v>
      </c>
      <c r="BC13" s="181" t="s">
        <v>86</v>
      </c>
      <c r="BD13" s="181" t="s">
        <v>87</v>
      </c>
      <c r="BE13" s="181" t="s">
        <v>88</v>
      </c>
      <c r="BF13" s="181" t="s">
        <v>89</v>
      </c>
      <c r="BG13" s="181" t="s">
        <v>80</v>
      </c>
      <c r="BH13" s="181" t="s">
        <v>81</v>
      </c>
      <c r="BI13" s="188"/>
      <c r="BJ13" s="189" t="s">
        <v>90</v>
      </c>
      <c r="BK13" s="189" t="s">
        <v>91</v>
      </c>
      <c r="BL13" s="189" t="s">
        <v>92</v>
      </c>
      <c r="BM13" s="189" t="s">
        <v>86</v>
      </c>
      <c r="BN13" s="190"/>
      <c r="BO13" s="29"/>
      <c r="BP13" s="29"/>
      <c r="BQ13" s="29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</row>
    <row r="14" spans="1:81" ht="16.2" thickBot="1" x14ac:dyDescent="0.35">
      <c r="A14" s="96"/>
      <c r="B14" s="77"/>
      <c r="C14" s="41"/>
      <c r="D14" s="98"/>
      <c r="E14" s="99"/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3"/>
      <c r="S14" s="102"/>
      <c r="T14" s="103"/>
      <c r="U14" s="103"/>
      <c r="V14" s="103"/>
      <c r="W14" s="99"/>
      <c r="X14" s="103"/>
      <c r="Y14" s="99"/>
      <c r="Z14" s="99"/>
      <c r="AA14" s="104"/>
      <c r="AB14" s="99"/>
      <c r="AC14" s="99"/>
      <c r="AD14" s="99"/>
      <c r="AE14" s="105"/>
      <c r="AF14" s="105"/>
      <c r="AG14" s="105"/>
      <c r="AH14" s="105"/>
      <c r="AI14" s="105"/>
      <c r="AJ14" s="105"/>
      <c r="AK14" s="105"/>
      <c r="AL14" s="99"/>
      <c r="AM14" s="99"/>
      <c r="AN14" s="99"/>
      <c r="AO14" s="99"/>
      <c r="AP14" s="99"/>
      <c r="AQ14" s="102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102"/>
      <c r="BJ14" s="106"/>
      <c r="BK14" s="106"/>
      <c r="BL14" s="107"/>
      <c r="BM14" s="107"/>
      <c r="BN14" s="76"/>
      <c r="BO14" s="77"/>
      <c r="BP14" s="77"/>
      <c r="BQ14" s="77"/>
    </row>
    <row r="15" spans="1:81" x14ac:dyDescent="0.3">
      <c r="A15" s="108"/>
      <c r="B15" s="37"/>
      <c r="C15" s="41"/>
      <c r="D15" s="109">
        <v>44452</v>
      </c>
      <c r="E15" s="192">
        <v>1</v>
      </c>
      <c r="F15" s="193">
        <v>2355.6</v>
      </c>
      <c r="G15" s="113">
        <v>2355.6</v>
      </c>
      <c r="H15" s="113">
        <v>0</v>
      </c>
      <c r="I15" s="113">
        <v>0</v>
      </c>
      <c r="J15" s="113">
        <v>2355.6</v>
      </c>
      <c r="K15" s="113">
        <v>0</v>
      </c>
      <c r="L15" s="113">
        <v>0</v>
      </c>
      <c r="M15" s="113">
        <v>0</v>
      </c>
      <c r="N15" s="113">
        <v>0</v>
      </c>
      <c r="O15" s="113">
        <v>2355.6</v>
      </c>
      <c r="P15" s="113">
        <v>2355.6</v>
      </c>
      <c r="Q15" s="613" t="s">
        <v>2998</v>
      </c>
      <c r="R15" s="650" t="s">
        <v>3043</v>
      </c>
      <c r="S15" s="111"/>
      <c r="T15" s="112" t="s">
        <v>93</v>
      </c>
      <c r="U15" s="112" t="s">
        <v>94</v>
      </c>
      <c r="V15" s="112" t="s">
        <v>265</v>
      </c>
      <c r="W15" s="112" t="s">
        <v>266</v>
      </c>
      <c r="X15" s="112" t="s">
        <v>27</v>
      </c>
      <c r="Y15" s="112">
        <v>1</v>
      </c>
      <c r="Z15" s="652">
        <v>1.12233445566778E+39</v>
      </c>
      <c r="AA15" s="112" t="s">
        <v>96</v>
      </c>
      <c r="AB15" s="112" t="s">
        <v>3044</v>
      </c>
      <c r="AC15" s="650" t="s">
        <v>3043</v>
      </c>
      <c r="AD15" s="112" t="s">
        <v>97</v>
      </c>
      <c r="AE15" s="113">
        <v>2355.6</v>
      </c>
      <c r="AF15" s="113">
        <v>0</v>
      </c>
      <c r="AG15" s="113">
        <v>0</v>
      </c>
      <c r="AH15" s="113">
        <v>0</v>
      </c>
      <c r="AI15" s="113">
        <v>0</v>
      </c>
      <c r="AJ15" s="113">
        <v>2355.6</v>
      </c>
      <c r="AK15" s="112">
        <v>0</v>
      </c>
      <c r="AL15" s="112" t="s">
        <v>98</v>
      </c>
      <c r="AM15" s="112" t="s">
        <v>99</v>
      </c>
      <c r="AN15" s="112" t="s">
        <v>100</v>
      </c>
      <c r="AO15" s="112" t="s">
        <v>3045</v>
      </c>
      <c r="AP15" s="112" t="s">
        <v>267</v>
      </c>
      <c r="AQ15" s="114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4"/>
      <c r="BJ15" s="112" t="s">
        <v>182</v>
      </c>
      <c r="BK15" s="110" t="s">
        <v>787</v>
      </c>
      <c r="BL15" s="110" t="s">
        <v>3051</v>
      </c>
      <c r="BM15" s="194">
        <v>2355.6</v>
      </c>
      <c r="BN15" s="115"/>
      <c r="BO15" s="116"/>
      <c r="BP15" s="116"/>
      <c r="BQ15" s="117"/>
    </row>
    <row r="16" spans="1:81" x14ac:dyDescent="0.3">
      <c r="A16" s="108"/>
      <c r="B16" s="37"/>
      <c r="C16" s="41"/>
      <c r="D16" s="118">
        <v>44454</v>
      </c>
      <c r="E16" s="195">
        <v>2</v>
      </c>
      <c r="F16" s="196">
        <v>1060000</v>
      </c>
      <c r="G16" s="123">
        <v>1060000</v>
      </c>
      <c r="H16" s="123">
        <v>0</v>
      </c>
      <c r="I16" s="123">
        <v>0</v>
      </c>
      <c r="J16" s="123">
        <v>1060000</v>
      </c>
      <c r="K16" s="123">
        <v>0</v>
      </c>
      <c r="L16" s="123">
        <v>0</v>
      </c>
      <c r="M16" s="123">
        <v>0</v>
      </c>
      <c r="N16" s="123">
        <v>0</v>
      </c>
      <c r="O16" s="123">
        <v>1060000</v>
      </c>
      <c r="P16" s="123">
        <v>1060000</v>
      </c>
      <c r="Q16" s="614" t="s">
        <v>2999</v>
      </c>
      <c r="R16" s="427" t="s">
        <v>3043</v>
      </c>
      <c r="S16" s="121"/>
      <c r="T16" s="122" t="s">
        <v>93</v>
      </c>
      <c r="U16" s="122" t="s">
        <v>94</v>
      </c>
      <c r="V16" s="122" t="s">
        <v>268</v>
      </c>
      <c r="W16" s="122" t="s">
        <v>269</v>
      </c>
      <c r="X16" s="122" t="s">
        <v>27</v>
      </c>
      <c r="Y16" s="122">
        <v>2</v>
      </c>
      <c r="Z16" s="653">
        <v>1.12233445566778E+39</v>
      </c>
      <c r="AA16" s="122" t="s">
        <v>96</v>
      </c>
      <c r="AB16" s="122" t="s">
        <v>3044</v>
      </c>
      <c r="AC16" s="427" t="s">
        <v>3043</v>
      </c>
      <c r="AD16" s="122" t="s">
        <v>97</v>
      </c>
      <c r="AE16" s="123">
        <v>1060000</v>
      </c>
      <c r="AF16" s="123">
        <v>0</v>
      </c>
      <c r="AG16" s="123">
        <v>0</v>
      </c>
      <c r="AH16" s="123">
        <v>0</v>
      </c>
      <c r="AI16" s="123">
        <v>0</v>
      </c>
      <c r="AJ16" s="123">
        <v>1060000</v>
      </c>
      <c r="AK16" s="122">
        <v>0</v>
      </c>
      <c r="AL16" s="122" t="s">
        <v>98</v>
      </c>
      <c r="AM16" s="122" t="s">
        <v>99</v>
      </c>
      <c r="AN16" s="122" t="s">
        <v>100</v>
      </c>
      <c r="AO16" s="122" t="s">
        <v>3045</v>
      </c>
      <c r="AP16" s="122" t="s">
        <v>270</v>
      </c>
      <c r="AQ16" s="124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4"/>
      <c r="BJ16" s="122" t="s">
        <v>195</v>
      </c>
      <c r="BK16" s="119" t="s">
        <v>268</v>
      </c>
      <c r="BL16" s="119" t="s">
        <v>3051</v>
      </c>
      <c r="BM16" s="197">
        <v>1060000</v>
      </c>
      <c r="BN16" s="115"/>
      <c r="BO16" s="116"/>
      <c r="BP16" s="116"/>
      <c r="BQ16" s="117"/>
    </row>
    <row r="17" spans="1:69" x14ac:dyDescent="0.3">
      <c r="A17" s="108"/>
      <c r="B17" s="37"/>
      <c r="C17" s="41"/>
      <c r="D17" s="118">
        <v>44447</v>
      </c>
      <c r="E17" s="119">
        <v>3</v>
      </c>
      <c r="F17" s="196">
        <v>42400</v>
      </c>
      <c r="G17" s="123">
        <v>42400</v>
      </c>
      <c r="H17" s="123">
        <v>0</v>
      </c>
      <c r="I17" s="123">
        <v>0</v>
      </c>
      <c r="J17" s="123">
        <v>42400</v>
      </c>
      <c r="K17" s="123">
        <v>0</v>
      </c>
      <c r="L17" s="123">
        <v>0</v>
      </c>
      <c r="M17" s="123">
        <v>0</v>
      </c>
      <c r="N17" s="123">
        <v>0</v>
      </c>
      <c r="O17" s="123">
        <v>42400</v>
      </c>
      <c r="P17" s="123">
        <v>42400</v>
      </c>
      <c r="Q17" s="614" t="s">
        <v>3000</v>
      </c>
      <c r="R17" s="427" t="s">
        <v>3043</v>
      </c>
      <c r="S17" s="121"/>
      <c r="T17" s="122" t="s">
        <v>93</v>
      </c>
      <c r="U17" s="122" t="s">
        <v>94</v>
      </c>
      <c r="V17" s="122" t="s">
        <v>271</v>
      </c>
      <c r="W17" s="122" t="s">
        <v>272</v>
      </c>
      <c r="X17" s="122" t="s">
        <v>27</v>
      </c>
      <c r="Y17" s="122">
        <v>3</v>
      </c>
      <c r="Z17" s="653">
        <v>1.12233445566778E+39</v>
      </c>
      <c r="AA17" s="122" t="s">
        <v>96</v>
      </c>
      <c r="AB17" s="122" t="s">
        <v>3044</v>
      </c>
      <c r="AC17" s="427" t="s">
        <v>3043</v>
      </c>
      <c r="AD17" s="122" t="s">
        <v>97</v>
      </c>
      <c r="AE17" s="123">
        <v>42400</v>
      </c>
      <c r="AF17" s="123">
        <v>0</v>
      </c>
      <c r="AG17" s="123">
        <v>0</v>
      </c>
      <c r="AH17" s="123">
        <v>0</v>
      </c>
      <c r="AI17" s="123">
        <v>0</v>
      </c>
      <c r="AJ17" s="123">
        <v>42400</v>
      </c>
      <c r="AK17" s="122">
        <v>0</v>
      </c>
      <c r="AL17" s="122" t="s">
        <v>98</v>
      </c>
      <c r="AM17" s="122" t="s">
        <v>99</v>
      </c>
      <c r="AN17" s="122" t="s">
        <v>100</v>
      </c>
      <c r="AO17" s="122" t="s">
        <v>3045</v>
      </c>
      <c r="AP17" s="122" t="s">
        <v>273</v>
      </c>
      <c r="AQ17" s="124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4"/>
      <c r="BJ17" s="122" t="s">
        <v>158</v>
      </c>
      <c r="BK17" s="119" t="s">
        <v>788</v>
      </c>
      <c r="BL17" s="119" t="s">
        <v>3051</v>
      </c>
      <c r="BM17" s="197">
        <v>42400</v>
      </c>
      <c r="BN17" s="129"/>
      <c r="BO17" s="116"/>
      <c r="BP17" s="116"/>
      <c r="BQ17" s="117"/>
    </row>
    <row r="18" spans="1:69" x14ac:dyDescent="0.3">
      <c r="A18" s="108"/>
      <c r="B18" s="37"/>
      <c r="C18" s="41"/>
      <c r="D18" s="118">
        <v>44445</v>
      </c>
      <c r="E18" s="119">
        <v>4</v>
      </c>
      <c r="F18" s="196">
        <v>7500.03</v>
      </c>
      <c r="G18" s="123">
        <v>8143.3225000000002</v>
      </c>
      <c r="H18" s="123">
        <v>1216.1875</v>
      </c>
      <c r="I18" s="123">
        <v>194.59</v>
      </c>
      <c r="J18" s="123">
        <v>9554.1</v>
      </c>
      <c r="K18" s="123">
        <v>2054.0700000000002</v>
      </c>
      <c r="L18" s="123">
        <v>0</v>
      </c>
      <c r="M18" s="123">
        <v>0</v>
      </c>
      <c r="N18" s="123">
        <v>2054.0700000000002</v>
      </c>
      <c r="O18" s="123">
        <v>7500.0300000000007</v>
      </c>
      <c r="P18" s="123">
        <v>7500</v>
      </c>
      <c r="Q18" s="614" t="s">
        <v>3001</v>
      </c>
      <c r="R18" s="427" t="s">
        <v>3043</v>
      </c>
      <c r="S18" s="121"/>
      <c r="T18" s="122" t="s">
        <v>93</v>
      </c>
      <c r="U18" s="122" t="s">
        <v>94</v>
      </c>
      <c r="V18" s="122" t="s">
        <v>274</v>
      </c>
      <c r="W18" s="122" t="s">
        <v>275</v>
      </c>
      <c r="X18" s="122" t="s">
        <v>27</v>
      </c>
      <c r="Y18" s="122">
        <v>4</v>
      </c>
      <c r="Z18" s="653">
        <v>1.12233445566778E+39</v>
      </c>
      <c r="AA18" s="122" t="s">
        <v>96</v>
      </c>
      <c r="AB18" s="122" t="s">
        <v>3044</v>
      </c>
      <c r="AC18" s="427" t="s">
        <v>3043</v>
      </c>
      <c r="AD18" s="122" t="s">
        <v>97</v>
      </c>
      <c r="AE18" s="123">
        <v>9359.5</v>
      </c>
      <c r="AF18" s="123">
        <v>2054.0700000000002</v>
      </c>
      <c r="AG18" s="123">
        <v>194.59</v>
      </c>
      <c r="AH18" s="123">
        <v>0</v>
      </c>
      <c r="AI18" s="123">
        <v>0</v>
      </c>
      <c r="AJ18" s="123">
        <v>7500.02</v>
      </c>
      <c r="AK18" s="122">
        <v>194.59</v>
      </c>
      <c r="AL18" s="122" t="s">
        <v>98</v>
      </c>
      <c r="AM18" s="122" t="s">
        <v>99</v>
      </c>
      <c r="AN18" s="122" t="s">
        <v>100</v>
      </c>
      <c r="AO18" s="122" t="s">
        <v>3045</v>
      </c>
      <c r="AP18" s="122" t="s">
        <v>276</v>
      </c>
      <c r="AQ18" s="124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4"/>
      <c r="BJ18" s="122" t="s">
        <v>133</v>
      </c>
      <c r="BK18" s="119" t="s">
        <v>372</v>
      </c>
      <c r="BL18" s="119" t="s">
        <v>3051</v>
      </c>
      <c r="BM18" s="197">
        <v>7500</v>
      </c>
      <c r="BN18" s="115"/>
      <c r="BO18" s="116"/>
      <c r="BP18" s="116"/>
      <c r="BQ18" s="116"/>
    </row>
    <row r="19" spans="1:69" x14ac:dyDescent="0.3">
      <c r="A19" s="108"/>
      <c r="B19" s="37"/>
      <c r="C19" s="41"/>
      <c r="D19" s="118">
        <v>44448</v>
      </c>
      <c r="E19" s="119">
        <v>5</v>
      </c>
      <c r="F19" s="196">
        <v>25500.09</v>
      </c>
      <c r="G19" s="123">
        <v>27687.237499999999</v>
      </c>
      <c r="H19" s="123">
        <v>4135.0625</v>
      </c>
      <c r="I19" s="123">
        <v>661.61</v>
      </c>
      <c r="J19" s="123">
        <v>32483.91</v>
      </c>
      <c r="K19" s="123">
        <v>6983.82</v>
      </c>
      <c r="L19" s="123">
        <v>0</v>
      </c>
      <c r="M19" s="123">
        <v>0</v>
      </c>
      <c r="N19" s="123">
        <v>6983.82</v>
      </c>
      <c r="O19" s="123">
        <v>25500.09</v>
      </c>
      <c r="P19" s="123">
        <v>25500</v>
      </c>
      <c r="Q19" s="614" t="s">
        <v>3002</v>
      </c>
      <c r="R19" s="427" t="s">
        <v>3043</v>
      </c>
      <c r="S19" s="121"/>
      <c r="T19" s="122" t="s">
        <v>93</v>
      </c>
      <c r="U19" s="122" t="s">
        <v>94</v>
      </c>
      <c r="V19" s="122" t="s">
        <v>271</v>
      </c>
      <c r="W19" s="122" t="s">
        <v>277</v>
      </c>
      <c r="X19" s="122" t="s">
        <v>27</v>
      </c>
      <c r="Y19" s="122">
        <v>5</v>
      </c>
      <c r="Z19" s="653">
        <v>1.12233445566778E+39</v>
      </c>
      <c r="AA19" s="122" t="s">
        <v>96</v>
      </c>
      <c r="AB19" s="122" t="s">
        <v>3044</v>
      </c>
      <c r="AC19" s="427" t="s">
        <v>3043</v>
      </c>
      <c r="AD19" s="122" t="s">
        <v>97</v>
      </c>
      <c r="AE19" s="123">
        <v>31822.3</v>
      </c>
      <c r="AF19" s="123">
        <v>6983.82</v>
      </c>
      <c r="AG19" s="123">
        <v>661.61</v>
      </c>
      <c r="AH19" s="123">
        <v>0</v>
      </c>
      <c r="AI19" s="123">
        <v>0</v>
      </c>
      <c r="AJ19" s="123">
        <v>25500.09</v>
      </c>
      <c r="AK19" s="122">
        <v>661.61</v>
      </c>
      <c r="AL19" s="122" t="s">
        <v>98</v>
      </c>
      <c r="AM19" s="122" t="s">
        <v>99</v>
      </c>
      <c r="AN19" s="122" t="s">
        <v>100</v>
      </c>
      <c r="AO19" s="122" t="s">
        <v>3045</v>
      </c>
      <c r="AP19" s="122" t="s">
        <v>278</v>
      </c>
      <c r="AQ19" s="124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4"/>
      <c r="BJ19" s="122" t="s">
        <v>168</v>
      </c>
      <c r="BK19" s="119" t="s">
        <v>707</v>
      </c>
      <c r="BL19" s="119" t="s">
        <v>3051</v>
      </c>
      <c r="BM19" s="197">
        <v>25500</v>
      </c>
      <c r="BN19" s="115"/>
      <c r="BO19" s="116"/>
      <c r="BP19" s="116"/>
      <c r="BQ19" s="116"/>
    </row>
    <row r="20" spans="1:69" x14ac:dyDescent="0.3">
      <c r="A20" s="108"/>
      <c r="B20" s="37"/>
      <c r="C20" s="41"/>
      <c r="D20" s="118">
        <v>44441</v>
      </c>
      <c r="E20" s="195">
        <v>6</v>
      </c>
      <c r="F20" s="196">
        <v>40542.1</v>
      </c>
      <c r="G20" s="123">
        <v>40542.1</v>
      </c>
      <c r="H20" s="123">
        <v>0</v>
      </c>
      <c r="I20" s="123">
        <v>0</v>
      </c>
      <c r="J20" s="123">
        <v>40542.1</v>
      </c>
      <c r="K20" s="123">
        <v>0</v>
      </c>
      <c r="L20" s="123">
        <v>0</v>
      </c>
      <c r="M20" s="123">
        <v>0</v>
      </c>
      <c r="N20" s="123">
        <v>0</v>
      </c>
      <c r="O20" s="123">
        <v>40542.1</v>
      </c>
      <c r="P20" s="123">
        <v>169065.42</v>
      </c>
      <c r="Q20" s="614" t="s">
        <v>3001</v>
      </c>
      <c r="R20" s="427" t="s">
        <v>3043</v>
      </c>
      <c r="S20" s="121"/>
      <c r="T20" s="122" t="s">
        <v>93</v>
      </c>
      <c r="U20" s="122" t="s">
        <v>94</v>
      </c>
      <c r="V20" s="122" t="s">
        <v>279</v>
      </c>
      <c r="W20" s="122" t="s">
        <v>280</v>
      </c>
      <c r="X20" s="122" t="s">
        <v>19</v>
      </c>
      <c r="Y20" s="122">
        <v>6</v>
      </c>
      <c r="Z20" s="653">
        <v>1.12233445566778E+39</v>
      </c>
      <c r="AA20" s="122" t="s">
        <v>96</v>
      </c>
      <c r="AB20" s="122" t="s">
        <v>3044</v>
      </c>
      <c r="AC20" s="427" t="s">
        <v>3043</v>
      </c>
      <c r="AD20" s="122" t="s">
        <v>97</v>
      </c>
      <c r="AE20" s="123">
        <v>40542.1</v>
      </c>
      <c r="AF20" s="123">
        <v>0</v>
      </c>
      <c r="AG20" s="123">
        <v>0</v>
      </c>
      <c r="AH20" s="123">
        <v>0</v>
      </c>
      <c r="AI20" s="123">
        <v>0</v>
      </c>
      <c r="AJ20" s="123">
        <v>40542.1</v>
      </c>
      <c r="AK20" s="122">
        <v>0</v>
      </c>
      <c r="AL20" s="122" t="s">
        <v>98</v>
      </c>
      <c r="AM20" s="122" t="s">
        <v>104</v>
      </c>
      <c r="AN20" s="122" t="s">
        <v>105</v>
      </c>
      <c r="AO20" s="122" t="s">
        <v>3045</v>
      </c>
      <c r="AP20" s="122" t="s">
        <v>281</v>
      </c>
      <c r="AQ20" s="124"/>
      <c r="AR20" s="128" t="s">
        <v>93</v>
      </c>
      <c r="AS20" s="128" t="s">
        <v>106</v>
      </c>
      <c r="AT20" s="128" t="s">
        <v>803</v>
      </c>
      <c r="AU20" s="128" t="s">
        <v>21</v>
      </c>
      <c r="AV20" s="128">
        <v>100</v>
      </c>
      <c r="AW20" s="128" t="s">
        <v>2409</v>
      </c>
      <c r="AX20" s="128" t="s">
        <v>3047</v>
      </c>
      <c r="AY20" s="128" t="s">
        <v>3050</v>
      </c>
      <c r="AZ20" s="128" t="s">
        <v>2410</v>
      </c>
      <c r="BA20" s="128" t="s">
        <v>108</v>
      </c>
      <c r="BB20" s="128" t="s">
        <v>98</v>
      </c>
      <c r="BC20" s="128" t="s">
        <v>2411</v>
      </c>
      <c r="BD20" s="128" t="s">
        <v>2412</v>
      </c>
      <c r="BE20" s="128" t="s">
        <v>2413</v>
      </c>
      <c r="BF20" s="128" t="s">
        <v>109</v>
      </c>
      <c r="BG20" s="128" t="s">
        <v>110</v>
      </c>
      <c r="BH20" s="128" t="s">
        <v>2414</v>
      </c>
      <c r="BI20" s="124"/>
      <c r="BJ20" s="122" t="s">
        <v>128</v>
      </c>
      <c r="BK20" s="119" t="s">
        <v>789</v>
      </c>
      <c r="BL20" s="119" t="s">
        <v>3051</v>
      </c>
      <c r="BM20" s="197">
        <v>169065.42</v>
      </c>
      <c r="BN20" s="115"/>
      <c r="BO20" s="116"/>
      <c r="BP20" s="116"/>
      <c r="BQ20" s="116"/>
    </row>
    <row r="21" spans="1:69" x14ac:dyDescent="0.3">
      <c r="A21" s="108"/>
      <c r="B21" s="37"/>
      <c r="C21" s="41"/>
      <c r="D21" s="118">
        <v>44441</v>
      </c>
      <c r="E21" s="119">
        <v>7</v>
      </c>
      <c r="F21" s="196">
        <v>3258.4</v>
      </c>
      <c r="G21" s="123">
        <v>3258.4</v>
      </c>
      <c r="H21" s="123">
        <v>0</v>
      </c>
      <c r="I21" s="123">
        <v>0</v>
      </c>
      <c r="J21" s="123">
        <v>3258.4</v>
      </c>
      <c r="K21" s="123">
        <v>0</v>
      </c>
      <c r="L21" s="123">
        <v>0</v>
      </c>
      <c r="M21" s="123">
        <v>0</v>
      </c>
      <c r="N21" s="123">
        <v>0</v>
      </c>
      <c r="O21" s="123">
        <v>3258.4</v>
      </c>
      <c r="P21" s="123"/>
      <c r="Q21" s="624"/>
      <c r="R21" s="427" t="s">
        <v>3043</v>
      </c>
      <c r="S21" s="121"/>
      <c r="T21" s="122" t="s">
        <v>93</v>
      </c>
      <c r="U21" s="122" t="s">
        <v>94</v>
      </c>
      <c r="V21" s="122" t="s">
        <v>282</v>
      </c>
      <c r="W21" s="122" t="s">
        <v>283</v>
      </c>
      <c r="X21" s="122" t="s">
        <v>19</v>
      </c>
      <c r="Y21" s="122">
        <v>7</v>
      </c>
      <c r="Z21" s="653">
        <v>1.12233445566778E+39</v>
      </c>
      <c r="AA21" s="122" t="s">
        <v>96</v>
      </c>
      <c r="AB21" s="122" t="s">
        <v>3044</v>
      </c>
      <c r="AC21" s="427" t="s">
        <v>3043</v>
      </c>
      <c r="AD21" s="122" t="s">
        <v>97</v>
      </c>
      <c r="AE21" s="123">
        <v>3258.4</v>
      </c>
      <c r="AF21" s="123">
        <v>0</v>
      </c>
      <c r="AG21" s="123">
        <v>0</v>
      </c>
      <c r="AH21" s="123">
        <v>0</v>
      </c>
      <c r="AI21" s="123">
        <v>0</v>
      </c>
      <c r="AJ21" s="123">
        <v>3258.4</v>
      </c>
      <c r="AK21" s="122">
        <v>0</v>
      </c>
      <c r="AL21" s="122" t="s">
        <v>98</v>
      </c>
      <c r="AM21" s="122" t="s">
        <v>104</v>
      </c>
      <c r="AN21" s="122" t="s">
        <v>105</v>
      </c>
      <c r="AO21" s="122" t="s">
        <v>3045</v>
      </c>
      <c r="AP21" s="122" t="s">
        <v>284</v>
      </c>
      <c r="AQ21" s="124"/>
      <c r="AR21" s="128" t="s">
        <v>93</v>
      </c>
      <c r="AS21" s="128" t="s">
        <v>106</v>
      </c>
      <c r="AT21" s="128" t="s">
        <v>803</v>
      </c>
      <c r="AU21" s="128" t="s">
        <v>21</v>
      </c>
      <c r="AV21" s="128">
        <v>200</v>
      </c>
      <c r="AW21" s="128" t="s">
        <v>2409</v>
      </c>
      <c r="AX21" s="128" t="s">
        <v>3047</v>
      </c>
      <c r="AY21" s="128" t="s">
        <v>3050</v>
      </c>
      <c r="AZ21" s="128" t="s">
        <v>2410</v>
      </c>
      <c r="BA21" s="128" t="s">
        <v>108</v>
      </c>
      <c r="BB21" s="128" t="s">
        <v>98</v>
      </c>
      <c r="BC21" s="128" t="s">
        <v>2411</v>
      </c>
      <c r="BD21" s="128" t="s">
        <v>2412</v>
      </c>
      <c r="BE21" s="128" t="s">
        <v>2413</v>
      </c>
      <c r="BF21" s="128" t="s">
        <v>109</v>
      </c>
      <c r="BG21" s="128" t="s">
        <v>110</v>
      </c>
      <c r="BH21" s="128" t="s">
        <v>2414</v>
      </c>
      <c r="BI21" s="124"/>
      <c r="BJ21" s="122"/>
      <c r="BK21" s="122"/>
      <c r="BL21" s="122"/>
      <c r="BM21" s="130"/>
      <c r="BN21" s="115"/>
      <c r="BO21" s="116"/>
      <c r="BP21" s="116"/>
      <c r="BQ21" s="116"/>
    </row>
    <row r="22" spans="1:69" x14ac:dyDescent="0.3">
      <c r="A22" s="108"/>
      <c r="B22" s="37"/>
      <c r="C22" s="41"/>
      <c r="D22" s="118">
        <v>44441</v>
      </c>
      <c r="E22" s="119">
        <v>8</v>
      </c>
      <c r="F22" s="196">
        <v>68326.319999999992</v>
      </c>
      <c r="G22" s="123">
        <v>0</v>
      </c>
      <c r="H22" s="123">
        <v>58902</v>
      </c>
      <c r="I22" s="123">
        <v>9424.32</v>
      </c>
      <c r="J22" s="123">
        <v>68326.320000000007</v>
      </c>
      <c r="K22" s="123">
        <v>0</v>
      </c>
      <c r="L22" s="123">
        <v>0</v>
      </c>
      <c r="M22" s="123">
        <v>0</v>
      </c>
      <c r="N22" s="123">
        <v>0</v>
      </c>
      <c r="O22" s="123">
        <v>68326.320000000007</v>
      </c>
      <c r="P22" s="123"/>
      <c r="Q22" s="624"/>
      <c r="R22" s="427" t="s">
        <v>3043</v>
      </c>
      <c r="S22" s="121"/>
      <c r="T22" s="122" t="s">
        <v>93</v>
      </c>
      <c r="U22" s="122" t="s">
        <v>94</v>
      </c>
      <c r="V22" s="122" t="s">
        <v>285</v>
      </c>
      <c r="W22" s="122" t="s">
        <v>286</v>
      </c>
      <c r="X22" s="122" t="s">
        <v>19</v>
      </c>
      <c r="Y22" s="122">
        <v>8</v>
      </c>
      <c r="Z22" s="653">
        <v>1.12233445566778E+39</v>
      </c>
      <c r="AA22" s="122" t="s">
        <v>96</v>
      </c>
      <c r="AB22" s="122" t="s">
        <v>3044</v>
      </c>
      <c r="AC22" s="427" t="s">
        <v>3043</v>
      </c>
      <c r="AD22" s="122" t="s">
        <v>97</v>
      </c>
      <c r="AE22" s="123">
        <v>58902</v>
      </c>
      <c r="AF22" s="123">
        <v>0</v>
      </c>
      <c r="AG22" s="123">
        <v>9424.32</v>
      </c>
      <c r="AH22" s="123">
        <v>0</v>
      </c>
      <c r="AI22" s="123">
        <v>0</v>
      </c>
      <c r="AJ22" s="123">
        <v>68326.320000000007</v>
      </c>
      <c r="AK22" s="122">
        <v>9424.32</v>
      </c>
      <c r="AL22" s="122" t="s">
        <v>98</v>
      </c>
      <c r="AM22" s="122" t="s">
        <v>104</v>
      </c>
      <c r="AN22" s="122" t="s">
        <v>105</v>
      </c>
      <c r="AO22" s="122" t="s">
        <v>3045</v>
      </c>
      <c r="AP22" s="122" t="s">
        <v>287</v>
      </c>
      <c r="AQ22" s="124"/>
      <c r="AR22" s="128" t="s">
        <v>93</v>
      </c>
      <c r="AS22" s="128" t="s">
        <v>106</v>
      </c>
      <c r="AT22" s="128" t="s">
        <v>803</v>
      </c>
      <c r="AU22" s="128" t="s">
        <v>21</v>
      </c>
      <c r="AV22" s="128">
        <v>300</v>
      </c>
      <c r="AW22" s="128" t="s">
        <v>2409</v>
      </c>
      <c r="AX22" s="128" t="s">
        <v>3047</v>
      </c>
      <c r="AY22" s="128" t="s">
        <v>3050</v>
      </c>
      <c r="AZ22" s="128" t="s">
        <v>2410</v>
      </c>
      <c r="BA22" s="128" t="s">
        <v>108</v>
      </c>
      <c r="BB22" s="128" t="s">
        <v>98</v>
      </c>
      <c r="BC22" s="128" t="s">
        <v>2411</v>
      </c>
      <c r="BD22" s="128" t="s">
        <v>2412</v>
      </c>
      <c r="BE22" s="128" t="s">
        <v>2413</v>
      </c>
      <c r="BF22" s="128" t="s">
        <v>109</v>
      </c>
      <c r="BG22" s="128" t="s">
        <v>110</v>
      </c>
      <c r="BH22" s="128" t="s">
        <v>2414</v>
      </c>
      <c r="BI22" s="124"/>
      <c r="BJ22" s="122"/>
      <c r="BK22" s="122"/>
      <c r="BL22" s="122"/>
      <c r="BM22" s="130"/>
      <c r="BN22" s="115"/>
      <c r="BO22" s="116"/>
      <c r="BP22" s="116"/>
      <c r="BQ22" s="116"/>
    </row>
    <row r="23" spans="1:69" x14ac:dyDescent="0.3">
      <c r="A23" s="108"/>
      <c r="B23" s="37"/>
      <c r="C23" s="41"/>
      <c r="D23" s="118">
        <v>44441</v>
      </c>
      <c r="E23" s="119">
        <v>9</v>
      </c>
      <c r="F23" s="196">
        <v>56938.6</v>
      </c>
      <c r="G23" s="123">
        <v>0</v>
      </c>
      <c r="H23" s="123">
        <v>49085</v>
      </c>
      <c r="I23" s="123">
        <v>7853.6</v>
      </c>
      <c r="J23" s="123">
        <v>56938.6</v>
      </c>
      <c r="K23" s="123">
        <v>0</v>
      </c>
      <c r="L23" s="123">
        <v>0</v>
      </c>
      <c r="M23" s="123">
        <v>0</v>
      </c>
      <c r="N23" s="123">
        <v>0</v>
      </c>
      <c r="O23" s="123">
        <v>56938.6</v>
      </c>
      <c r="P23" s="123"/>
      <c r="Q23" s="624"/>
      <c r="R23" s="427" t="s">
        <v>3043</v>
      </c>
      <c r="S23" s="121"/>
      <c r="T23" s="122" t="s">
        <v>93</v>
      </c>
      <c r="U23" s="122" t="s">
        <v>94</v>
      </c>
      <c r="V23" s="122" t="s">
        <v>140</v>
      </c>
      <c r="W23" s="122" t="s">
        <v>288</v>
      </c>
      <c r="X23" s="122" t="s">
        <v>19</v>
      </c>
      <c r="Y23" s="122">
        <v>9</v>
      </c>
      <c r="Z23" s="653">
        <v>1.12233445566778E+39</v>
      </c>
      <c r="AA23" s="122" t="s">
        <v>96</v>
      </c>
      <c r="AB23" s="122" t="s">
        <v>3044</v>
      </c>
      <c r="AC23" s="427" t="s">
        <v>3043</v>
      </c>
      <c r="AD23" s="122" t="s">
        <v>97</v>
      </c>
      <c r="AE23" s="123">
        <v>49085</v>
      </c>
      <c r="AF23" s="123">
        <v>0</v>
      </c>
      <c r="AG23" s="123">
        <v>7853.6</v>
      </c>
      <c r="AH23" s="123">
        <v>0</v>
      </c>
      <c r="AI23" s="123">
        <v>0</v>
      </c>
      <c r="AJ23" s="123">
        <v>56938.6</v>
      </c>
      <c r="AK23" s="122">
        <v>7853.6</v>
      </c>
      <c r="AL23" s="122" t="s">
        <v>98</v>
      </c>
      <c r="AM23" s="122" t="s">
        <v>104</v>
      </c>
      <c r="AN23" s="122" t="s">
        <v>105</v>
      </c>
      <c r="AO23" s="122" t="s">
        <v>3045</v>
      </c>
      <c r="AP23" s="122" t="s">
        <v>289</v>
      </c>
      <c r="AQ23" s="124"/>
      <c r="AR23" s="128" t="s">
        <v>93</v>
      </c>
      <c r="AS23" s="128" t="s">
        <v>106</v>
      </c>
      <c r="AT23" s="128" t="s">
        <v>803</v>
      </c>
      <c r="AU23" s="128" t="s">
        <v>21</v>
      </c>
      <c r="AV23" s="128">
        <v>4</v>
      </c>
      <c r="AW23" s="128" t="s">
        <v>2409</v>
      </c>
      <c r="AX23" s="128" t="s">
        <v>3047</v>
      </c>
      <c r="AY23" s="128" t="s">
        <v>3050</v>
      </c>
      <c r="AZ23" s="128" t="s">
        <v>2410</v>
      </c>
      <c r="BA23" s="128" t="s">
        <v>108</v>
      </c>
      <c r="BB23" s="128" t="s">
        <v>98</v>
      </c>
      <c r="BC23" s="128" t="s">
        <v>2411</v>
      </c>
      <c r="BD23" s="128" t="s">
        <v>2412</v>
      </c>
      <c r="BE23" s="128" t="s">
        <v>2413</v>
      </c>
      <c r="BF23" s="128" t="s">
        <v>109</v>
      </c>
      <c r="BG23" s="128" t="s">
        <v>110</v>
      </c>
      <c r="BH23" s="128" t="s">
        <v>2414</v>
      </c>
      <c r="BI23" s="124"/>
      <c r="BJ23" s="122"/>
      <c r="BK23" s="122"/>
      <c r="BL23" s="122"/>
      <c r="BM23" s="130"/>
      <c r="BN23" s="115"/>
      <c r="BO23" s="116"/>
      <c r="BP23" s="116"/>
      <c r="BQ23" s="116"/>
    </row>
    <row r="24" spans="1:69" x14ac:dyDescent="0.3">
      <c r="A24" s="108"/>
      <c r="B24" s="37"/>
      <c r="C24" s="41"/>
      <c r="D24" s="118">
        <v>44447</v>
      </c>
      <c r="E24" s="195">
        <v>10</v>
      </c>
      <c r="F24" s="196">
        <v>5504.6</v>
      </c>
      <c r="G24" s="123">
        <v>5504.6</v>
      </c>
      <c r="H24" s="123">
        <v>0</v>
      </c>
      <c r="I24" s="123">
        <v>0</v>
      </c>
      <c r="J24" s="123">
        <v>5504.6</v>
      </c>
      <c r="K24" s="123">
        <v>0</v>
      </c>
      <c r="L24" s="123">
        <v>0</v>
      </c>
      <c r="M24" s="123">
        <v>0</v>
      </c>
      <c r="N24" s="123">
        <v>0</v>
      </c>
      <c r="O24" s="123">
        <v>5504.6</v>
      </c>
      <c r="P24" s="123">
        <v>5504.6</v>
      </c>
      <c r="Q24" s="614" t="s">
        <v>3000</v>
      </c>
      <c r="R24" s="427" t="s">
        <v>3043</v>
      </c>
      <c r="S24" s="121"/>
      <c r="T24" s="122" t="s">
        <v>93</v>
      </c>
      <c r="U24" s="122" t="s">
        <v>94</v>
      </c>
      <c r="V24" s="122" t="s">
        <v>142</v>
      </c>
      <c r="W24" s="122" t="s">
        <v>290</v>
      </c>
      <c r="X24" s="122" t="s">
        <v>19</v>
      </c>
      <c r="Y24" s="122">
        <v>10</v>
      </c>
      <c r="Z24" s="653">
        <v>1.12233445566778E+39</v>
      </c>
      <c r="AA24" s="122" t="s">
        <v>96</v>
      </c>
      <c r="AB24" s="122" t="s">
        <v>3044</v>
      </c>
      <c r="AC24" s="427" t="s">
        <v>3043</v>
      </c>
      <c r="AD24" s="122" t="s">
        <v>97</v>
      </c>
      <c r="AE24" s="123">
        <v>5504.6</v>
      </c>
      <c r="AF24" s="123">
        <v>0</v>
      </c>
      <c r="AG24" s="123">
        <v>0</v>
      </c>
      <c r="AH24" s="123">
        <v>0</v>
      </c>
      <c r="AI24" s="123">
        <v>0</v>
      </c>
      <c r="AJ24" s="123">
        <v>5504.6</v>
      </c>
      <c r="AK24" s="122">
        <v>0</v>
      </c>
      <c r="AL24" s="122" t="s">
        <v>98</v>
      </c>
      <c r="AM24" s="122" t="s">
        <v>104</v>
      </c>
      <c r="AN24" s="122" t="s">
        <v>105</v>
      </c>
      <c r="AO24" s="122" t="s">
        <v>3045</v>
      </c>
      <c r="AP24" s="122" t="s">
        <v>292</v>
      </c>
      <c r="AQ24" s="124"/>
      <c r="AR24" s="128" t="s">
        <v>93</v>
      </c>
      <c r="AS24" s="128" t="s">
        <v>106</v>
      </c>
      <c r="AT24" s="128" t="s">
        <v>803</v>
      </c>
      <c r="AU24" s="128" t="s">
        <v>21</v>
      </c>
      <c r="AV24" s="128">
        <v>5</v>
      </c>
      <c r="AW24" s="128" t="s">
        <v>2415</v>
      </c>
      <c r="AX24" s="128" t="s">
        <v>3047</v>
      </c>
      <c r="AY24" s="128" t="s">
        <v>3050</v>
      </c>
      <c r="AZ24" s="128" t="s">
        <v>2416</v>
      </c>
      <c r="BA24" s="128" t="s">
        <v>108</v>
      </c>
      <c r="BB24" s="128" t="s">
        <v>98</v>
      </c>
      <c r="BC24" s="128" t="s">
        <v>2417</v>
      </c>
      <c r="BD24" s="128" t="s">
        <v>291</v>
      </c>
      <c r="BE24" s="128" t="s">
        <v>2418</v>
      </c>
      <c r="BF24" s="128" t="s">
        <v>109</v>
      </c>
      <c r="BG24" s="128" t="s">
        <v>110</v>
      </c>
      <c r="BH24" s="128" t="s">
        <v>2419</v>
      </c>
      <c r="BI24" s="124"/>
      <c r="BJ24" s="122" t="s">
        <v>160</v>
      </c>
      <c r="BK24" s="119" t="s">
        <v>788</v>
      </c>
      <c r="BL24" s="119" t="s">
        <v>3052</v>
      </c>
      <c r="BM24" s="197">
        <v>5504.6</v>
      </c>
      <c r="BN24" s="115"/>
      <c r="BO24" s="116"/>
      <c r="BP24" s="116"/>
      <c r="BQ24" s="116"/>
    </row>
    <row r="25" spans="1:69" x14ac:dyDescent="0.3">
      <c r="A25" s="108"/>
      <c r="B25" s="37"/>
      <c r="C25" s="41"/>
      <c r="D25" s="118">
        <v>44454</v>
      </c>
      <c r="E25" s="119">
        <v>11</v>
      </c>
      <c r="F25" s="198">
        <v>54778.3</v>
      </c>
      <c r="G25" s="123">
        <v>54778.3</v>
      </c>
      <c r="H25" s="123">
        <v>0</v>
      </c>
      <c r="I25" s="123">
        <v>0</v>
      </c>
      <c r="J25" s="123">
        <v>54778.3</v>
      </c>
      <c r="K25" s="123">
        <v>0</v>
      </c>
      <c r="L25" s="123">
        <v>0</v>
      </c>
      <c r="M25" s="123">
        <v>0</v>
      </c>
      <c r="N25" s="123">
        <v>0</v>
      </c>
      <c r="O25" s="123">
        <v>54778.3</v>
      </c>
      <c r="P25" s="123">
        <v>71434.2</v>
      </c>
      <c r="Q25" s="614" t="s">
        <v>2999</v>
      </c>
      <c r="R25" s="427" t="s">
        <v>3043</v>
      </c>
      <c r="S25" s="121"/>
      <c r="T25" s="122" t="s">
        <v>93</v>
      </c>
      <c r="U25" s="122" t="s">
        <v>94</v>
      </c>
      <c r="V25" s="122" t="s">
        <v>142</v>
      </c>
      <c r="W25" s="122" t="s">
        <v>293</v>
      </c>
      <c r="X25" s="122" t="s">
        <v>19</v>
      </c>
      <c r="Y25" s="122">
        <v>11</v>
      </c>
      <c r="Z25" s="653">
        <v>1.12233445566778E+39</v>
      </c>
      <c r="AA25" s="122" t="s">
        <v>96</v>
      </c>
      <c r="AB25" s="122" t="s">
        <v>3044</v>
      </c>
      <c r="AC25" s="427" t="s">
        <v>3043</v>
      </c>
      <c r="AD25" s="122" t="s">
        <v>97</v>
      </c>
      <c r="AE25" s="123">
        <v>54778.3</v>
      </c>
      <c r="AF25" s="123">
        <v>0</v>
      </c>
      <c r="AG25" s="123">
        <v>0</v>
      </c>
      <c r="AH25" s="123">
        <v>0</v>
      </c>
      <c r="AI25" s="123">
        <v>0</v>
      </c>
      <c r="AJ25" s="123">
        <v>54778.3</v>
      </c>
      <c r="AK25" s="122">
        <v>0</v>
      </c>
      <c r="AL25" s="122" t="s">
        <v>98</v>
      </c>
      <c r="AM25" s="122" t="s">
        <v>104</v>
      </c>
      <c r="AN25" s="122" t="s">
        <v>105</v>
      </c>
      <c r="AO25" s="122" t="s">
        <v>3045</v>
      </c>
      <c r="AP25" s="122" t="s">
        <v>294</v>
      </c>
      <c r="AQ25" s="124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4"/>
      <c r="BJ25" s="122" t="s">
        <v>200</v>
      </c>
      <c r="BK25" s="119" t="s">
        <v>268</v>
      </c>
      <c r="BL25" s="119" t="s">
        <v>3052</v>
      </c>
      <c r="BM25" s="197">
        <v>71434.2</v>
      </c>
      <c r="BN25" s="115"/>
      <c r="BO25" s="116"/>
      <c r="BP25" s="116"/>
      <c r="BQ25" s="116"/>
    </row>
    <row r="26" spans="1:69" x14ac:dyDescent="0.3">
      <c r="A26" s="108"/>
      <c r="B26" s="37"/>
      <c r="C26" s="41"/>
      <c r="D26" s="118">
        <v>44454</v>
      </c>
      <c r="E26" s="119">
        <v>12</v>
      </c>
      <c r="F26" s="198">
        <v>-24438</v>
      </c>
      <c r="G26" s="123">
        <v>0</v>
      </c>
      <c r="H26" s="123">
        <v>0</v>
      </c>
      <c r="I26" s="123">
        <v>0</v>
      </c>
      <c r="J26" s="123">
        <v>0</v>
      </c>
      <c r="K26" s="123">
        <v>24438</v>
      </c>
      <c r="L26" s="123">
        <v>0</v>
      </c>
      <c r="M26" s="123">
        <v>0</v>
      </c>
      <c r="N26" s="123">
        <v>24438</v>
      </c>
      <c r="O26" s="123">
        <v>-24438</v>
      </c>
      <c r="P26" s="123"/>
      <c r="Q26" s="624"/>
      <c r="R26" s="427" t="s">
        <v>3043</v>
      </c>
      <c r="S26" s="121"/>
      <c r="T26" s="122" t="s">
        <v>93</v>
      </c>
      <c r="U26" s="122" t="s">
        <v>115</v>
      </c>
      <c r="V26" s="122" t="s">
        <v>172</v>
      </c>
      <c r="W26" s="122" t="s">
        <v>295</v>
      </c>
      <c r="X26" s="122" t="s">
        <v>117</v>
      </c>
      <c r="Y26" s="122">
        <v>12</v>
      </c>
      <c r="Z26" s="653">
        <v>1.12233445566778E+39</v>
      </c>
      <c r="AA26" s="122" t="s">
        <v>96</v>
      </c>
      <c r="AB26" s="122" t="s">
        <v>3044</v>
      </c>
      <c r="AC26" s="427" t="s">
        <v>3043</v>
      </c>
      <c r="AD26" s="122" t="s">
        <v>118</v>
      </c>
      <c r="AE26" s="123">
        <v>24438</v>
      </c>
      <c r="AF26" s="123">
        <v>0</v>
      </c>
      <c r="AG26" s="123">
        <v>0</v>
      </c>
      <c r="AH26" s="123">
        <v>0</v>
      </c>
      <c r="AI26" s="123">
        <v>0</v>
      </c>
      <c r="AJ26" s="123">
        <v>24438</v>
      </c>
      <c r="AK26" s="122">
        <v>0</v>
      </c>
      <c r="AL26" s="122" t="s">
        <v>98</v>
      </c>
      <c r="AM26" s="122" t="s">
        <v>104</v>
      </c>
      <c r="AN26" s="122" t="s">
        <v>100</v>
      </c>
      <c r="AO26" s="122" t="s">
        <v>3045</v>
      </c>
      <c r="AP26" s="122" t="s">
        <v>296</v>
      </c>
      <c r="AQ26" s="124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4"/>
      <c r="BJ26" s="122"/>
      <c r="BK26" s="122"/>
      <c r="BL26" s="122"/>
      <c r="BM26" s="130"/>
      <c r="BN26" s="115"/>
      <c r="BO26" s="116"/>
      <c r="BP26" s="116"/>
      <c r="BQ26" s="116"/>
    </row>
    <row r="27" spans="1:69" x14ac:dyDescent="0.3">
      <c r="A27" s="108"/>
      <c r="B27" s="37"/>
      <c r="C27" s="41"/>
      <c r="D27" s="118">
        <v>44454</v>
      </c>
      <c r="E27" s="119">
        <v>13</v>
      </c>
      <c r="F27" s="198">
        <v>-3269.2000000000003</v>
      </c>
      <c r="G27" s="123">
        <v>0</v>
      </c>
      <c r="H27" s="123">
        <v>0</v>
      </c>
      <c r="I27" s="123">
        <v>0</v>
      </c>
      <c r="J27" s="123">
        <v>0</v>
      </c>
      <c r="K27" s="123">
        <v>3269.2000000000003</v>
      </c>
      <c r="L27" s="123">
        <v>0</v>
      </c>
      <c r="M27" s="123">
        <v>0</v>
      </c>
      <c r="N27" s="123">
        <v>3269.2000000000003</v>
      </c>
      <c r="O27" s="123">
        <v>-3269.2000000000003</v>
      </c>
      <c r="P27" s="123"/>
      <c r="Q27" s="624"/>
      <c r="R27" s="427" t="s">
        <v>3043</v>
      </c>
      <c r="S27" s="121"/>
      <c r="T27" s="122" t="s">
        <v>93</v>
      </c>
      <c r="U27" s="122" t="s">
        <v>115</v>
      </c>
      <c r="V27" s="122" t="s">
        <v>172</v>
      </c>
      <c r="W27" s="122" t="s">
        <v>297</v>
      </c>
      <c r="X27" s="122" t="s">
        <v>117</v>
      </c>
      <c r="Y27" s="122">
        <v>13</v>
      </c>
      <c r="Z27" s="653">
        <v>1.12233445566778E+39</v>
      </c>
      <c r="AA27" s="122" t="s">
        <v>96</v>
      </c>
      <c r="AB27" s="122" t="s">
        <v>3044</v>
      </c>
      <c r="AC27" s="427" t="s">
        <v>3043</v>
      </c>
      <c r="AD27" s="122" t="s">
        <v>118</v>
      </c>
      <c r="AE27" s="123">
        <v>3269.2</v>
      </c>
      <c r="AF27" s="123">
        <v>0</v>
      </c>
      <c r="AG27" s="123">
        <v>0</v>
      </c>
      <c r="AH27" s="123">
        <v>0</v>
      </c>
      <c r="AI27" s="123">
        <v>0</v>
      </c>
      <c r="AJ27" s="123">
        <v>3269.2</v>
      </c>
      <c r="AK27" s="122">
        <v>0</v>
      </c>
      <c r="AL27" s="122" t="s">
        <v>98</v>
      </c>
      <c r="AM27" s="122" t="s">
        <v>104</v>
      </c>
      <c r="AN27" s="122" t="s">
        <v>100</v>
      </c>
      <c r="AO27" s="122" t="s">
        <v>3045</v>
      </c>
      <c r="AP27" s="122" t="s">
        <v>298</v>
      </c>
      <c r="AQ27" s="124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4"/>
      <c r="BJ27" s="122"/>
      <c r="BK27" s="122"/>
      <c r="BL27" s="122"/>
      <c r="BM27" s="130"/>
      <c r="BN27" s="115"/>
      <c r="BO27" s="116"/>
      <c r="BP27" s="116"/>
      <c r="BQ27" s="116"/>
    </row>
    <row r="28" spans="1:69" x14ac:dyDescent="0.3">
      <c r="A28" s="108"/>
      <c r="B28" s="37"/>
      <c r="C28" s="41"/>
      <c r="D28" s="118">
        <v>44454</v>
      </c>
      <c r="E28" s="195">
        <v>14</v>
      </c>
      <c r="F28" s="198">
        <v>41607.699999999997</v>
      </c>
      <c r="G28" s="123">
        <v>41607.699999999997</v>
      </c>
      <c r="H28" s="123">
        <v>0</v>
      </c>
      <c r="I28" s="123">
        <v>0</v>
      </c>
      <c r="J28" s="123">
        <v>41607.699999999997</v>
      </c>
      <c r="K28" s="123">
        <v>0</v>
      </c>
      <c r="L28" s="123">
        <v>0</v>
      </c>
      <c r="M28" s="123">
        <v>0</v>
      </c>
      <c r="N28" s="123">
        <v>0</v>
      </c>
      <c r="O28" s="123">
        <v>41607.699999999997</v>
      </c>
      <c r="P28" s="123"/>
      <c r="Q28" s="624"/>
      <c r="R28" s="427" t="s">
        <v>3043</v>
      </c>
      <c r="S28" s="121"/>
      <c r="T28" s="122" t="s">
        <v>93</v>
      </c>
      <c r="U28" s="122" t="s">
        <v>94</v>
      </c>
      <c r="V28" s="122" t="s">
        <v>299</v>
      </c>
      <c r="W28" s="122" t="s">
        <v>300</v>
      </c>
      <c r="X28" s="122" t="s">
        <v>19</v>
      </c>
      <c r="Y28" s="122">
        <v>14</v>
      </c>
      <c r="Z28" s="653">
        <v>1.12233445566778E+39</v>
      </c>
      <c r="AA28" s="122" t="s">
        <v>96</v>
      </c>
      <c r="AB28" s="122" t="s">
        <v>3044</v>
      </c>
      <c r="AC28" s="427" t="s">
        <v>3043</v>
      </c>
      <c r="AD28" s="122" t="s">
        <v>97</v>
      </c>
      <c r="AE28" s="123">
        <v>41607.699999999997</v>
      </c>
      <c r="AF28" s="123">
        <v>0</v>
      </c>
      <c r="AG28" s="123">
        <v>0</v>
      </c>
      <c r="AH28" s="123">
        <v>0</v>
      </c>
      <c r="AI28" s="123">
        <v>0</v>
      </c>
      <c r="AJ28" s="123">
        <v>41607.699999999997</v>
      </c>
      <c r="AK28" s="122">
        <v>0</v>
      </c>
      <c r="AL28" s="122" t="s">
        <v>98</v>
      </c>
      <c r="AM28" s="122" t="s">
        <v>104</v>
      </c>
      <c r="AN28" s="122" t="s">
        <v>105</v>
      </c>
      <c r="AO28" s="122" t="s">
        <v>3045</v>
      </c>
      <c r="AP28" s="122" t="s">
        <v>301</v>
      </c>
      <c r="AQ28" s="124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4"/>
      <c r="BJ28" s="122"/>
      <c r="BK28" s="122"/>
      <c r="BL28" s="122"/>
      <c r="BM28" s="130"/>
      <c r="BN28" s="115"/>
      <c r="BO28" s="116"/>
      <c r="BP28" s="116"/>
      <c r="BQ28" s="116"/>
    </row>
    <row r="29" spans="1:69" x14ac:dyDescent="0.3">
      <c r="A29" s="108"/>
      <c r="B29" s="37"/>
      <c r="C29" s="41"/>
      <c r="D29" s="118">
        <v>44454</v>
      </c>
      <c r="E29" s="119">
        <v>15</v>
      </c>
      <c r="F29" s="198">
        <v>2752.3</v>
      </c>
      <c r="G29" s="123">
        <v>2752.3</v>
      </c>
      <c r="H29" s="123">
        <v>0</v>
      </c>
      <c r="I29" s="123">
        <v>0</v>
      </c>
      <c r="J29" s="123">
        <v>2752.3</v>
      </c>
      <c r="K29" s="123">
        <v>0</v>
      </c>
      <c r="L29" s="123">
        <v>0</v>
      </c>
      <c r="M29" s="123">
        <v>0</v>
      </c>
      <c r="N29" s="123">
        <v>0</v>
      </c>
      <c r="O29" s="123">
        <v>2752.3</v>
      </c>
      <c r="P29" s="123"/>
      <c r="Q29" s="624"/>
      <c r="R29" s="427" t="s">
        <v>3043</v>
      </c>
      <c r="S29" s="121"/>
      <c r="T29" s="122" t="s">
        <v>93</v>
      </c>
      <c r="U29" s="122" t="s">
        <v>94</v>
      </c>
      <c r="V29" s="122" t="s">
        <v>299</v>
      </c>
      <c r="W29" s="122" t="s">
        <v>302</v>
      </c>
      <c r="X29" s="122" t="s">
        <v>19</v>
      </c>
      <c r="Y29" s="122">
        <v>15</v>
      </c>
      <c r="Z29" s="653">
        <v>1.12233445566778E+39</v>
      </c>
      <c r="AA29" s="122" t="s">
        <v>96</v>
      </c>
      <c r="AB29" s="122" t="s">
        <v>3044</v>
      </c>
      <c r="AC29" s="427" t="s">
        <v>3043</v>
      </c>
      <c r="AD29" s="122" t="s">
        <v>97</v>
      </c>
      <c r="AE29" s="123">
        <v>2752.3</v>
      </c>
      <c r="AF29" s="123">
        <v>0</v>
      </c>
      <c r="AG29" s="123">
        <v>0</v>
      </c>
      <c r="AH29" s="123">
        <v>0</v>
      </c>
      <c r="AI29" s="123">
        <v>0</v>
      </c>
      <c r="AJ29" s="123">
        <v>2752.3</v>
      </c>
      <c r="AK29" s="122">
        <v>0</v>
      </c>
      <c r="AL29" s="122" t="s">
        <v>98</v>
      </c>
      <c r="AM29" s="122" t="s">
        <v>104</v>
      </c>
      <c r="AN29" s="122" t="s">
        <v>105</v>
      </c>
      <c r="AO29" s="122" t="s">
        <v>3045</v>
      </c>
      <c r="AP29" s="122" t="s">
        <v>303</v>
      </c>
      <c r="AQ29" s="124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4"/>
      <c r="BJ29" s="122"/>
      <c r="BK29" s="122"/>
      <c r="BL29" s="122"/>
      <c r="BM29" s="130"/>
      <c r="BN29" s="115"/>
      <c r="BO29" s="116"/>
      <c r="BP29" s="116"/>
      <c r="BQ29" s="116"/>
    </row>
    <row r="30" spans="1:69" x14ac:dyDescent="0.3">
      <c r="A30" s="108"/>
      <c r="B30" s="37"/>
      <c r="C30" s="41"/>
      <c r="D30" s="118">
        <v>44441</v>
      </c>
      <c r="E30" s="119">
        <v>16</v>
      </c>
      <c r="F30" s="196">
        <v>36387.5</v>
      </c>
      <c r="G30" s="123">
        <v>36387.5</v>
      </c>
      <c r="H30" s="123">
        <v>0</v>
      </c>
      <c r="I30" s="123">
        <v>0</v>
      </c>
      <c r="J30" s="123">
        <v>36387.5</v>
      </c>
      <c r="K30" s="123">
        <v>0</v>
      </c>
      <c r="L30" s="123">
        <v>0</v>
      </c>
      <c r="M30" s="123">
        <v>0</v>
      </c>
      <c r="N30" s="123">
        <v>0</v>
      </c>
      <c r="O30" s="123">
        <v>36387.5</v>
      </c>
      <c r="P30" s="123">
        <v>104870</v>
      </c>
      <c r="Q30" s="614" t="s">
        <v>3001</v>
      </c>
      <c r="R30" s="427" t="s">
        <v>3043</v>
      </c>
      <c r="S30" s="121"/>
      <c r="T30" s="122" t="s">
        <v>93</v>
      </c>
      <c r="U30" s="122" t="s">
        <v>94</v>
      </c>
      <c r="V30" s="122" t="s">
        <v>95</v>
      </c>
      <c r="W30" s="122" t="s">
        <v>304</v>
      </c>
      <c r="X30" s="122" t="s">
        <v>27</v>
      </c>
      <c r="Y30" s="122">
        <v>16</v>
      </c>
      <c r="Z30" s="653">
        <v>1.12233445566778E+39</v>
      </c>
      <c r="AA30" s="122" t="s">
        <v>96</v>
      </c>
      <c r="AB30" s="122" t="s">
        <v>3044</v>
      </c>
      <c r="AC30" s="427" t="s">
        <v>3043</v>
      </c>
      <c r="AD30" s="122" t="s">
        <v>97</v>
      </c>
      <c r="AE30" s="123">
        <v>36387.5</v>
      </c>
      <c r="AF30" s="123">
        <v>0</v>
      </c>
      <c r="AG30" s="123">
        <v>0</v>
      </c>
      <c r="AH30" s="123">
        <v>0</v>
      </c>
      <c r="AI30" s="123">
        <v>0</v>
      </c>
      <c r="AJ30" s="123">
        <v>36387.5</v>
      </c>
      <c r="AK30" s="122">
        <v>0</v>
      </c>
      <c r="AL30" s="122" t="s">
        <v>98</v>
      </c>
      <c r="AM30" s="122" t="s">
        <v>104</v>
      </c>
      <c r="AN30" s="122" t="s">
        <v>105</v>
      </c>
      <c r="AO30" s="122" t="s">
        <v>3045</v>
      </c>
      <c r="AP30" s="122" t="s">
        <v>305</v>
      </c>
      <c r="AQ30" s="124"/>
      <c r="AR30" s="128" t="s">
        <v>93</v>
      </c>
      <c r="AS30" s="128" t="s">
        <v>106</v>
      </c>
      <c r="AT30" s="128" t="s">
        <v>803</v>
      </c>
      <c r="AU30" s="128" t="s">
        <v>21</v>
      </c>
      <c r="AV30" s="128">
        <v>1</v>
      </c>
      <c r="AW30" s="128" t="s">
        <v>2420</v>
      </c>
      <c r="AX30" s="128" t="s">
        <v>3047</v>
      </c>
      <c r="AY30" s="128" t="s">
        <v>3050</v>
      </c>
      <c r="AZ30" s="128" t="s">
        <v>2410</v>
      </c>
      <c r="BA30" s="128" t="s">
        <v>108</v>
      </c>
      <c r="BB30" s="128" t="s">
        <v>98</v>
      </c>
      <c r="BC30" s="128" t="s">
        <v>2421</v>
      </c>
      <c r="BD30" s="128" t="s">
        <v>2422</v>
      </c>
      <c r="BE30" s="128" t="s">
        <v>2423</v>
      </c>
      <c r="BF30" s="128" t="s">
        <v>109</v>
      </c>
      <c r="BG30" s="128" t="s">
        <v>110</v>
      </c>
      <c r="BH30" s="128" t="s">
        <v>2424</v>
      </c>
      <c r="BI30" s="124"/>
      <c r="BJ30" s="122" t="s">
        <v>127</v>
      </c>
      <c r="BK30" s="119" t="s">
        <v>789</v>
      </c>
      <c r="BL30" s="119" t="s">
        <v>3058</v>
      </c>
      <c r="BM30" s="197">
        <v>104870</v>
      </c>
      <c r="BN30" s="115"/>
      <c r="BO30" s="116"/>
      <c r="BP30" s="116"/>
      <c r="BQ30" s="116"/>
    </row>
    <row r="31" spans="1:69" x14ac:dyDescent="0.3">
      <c r="A31" s="108"/>
      <c r="B31" s="37"/>
      <c r="C31" s="41"/>
      <c r="D31" s="118">
        <v>44441</v>
      </c>
      <c r="E31" s="119">
        <v>17</v>
      </c>
      <c r="F31" s="196">
        <v>5197.5</v>
      </c>
      <c r="G31" s="123">
        <v>5197.5</v>
      </c>
      <c r="H31" s="123">
        <v>0</v>
      </c>
      <c r="I31" s="123">
        <v>0</v>
      </c>
      <c r="J31" s="123">
        <v>5197.5</v>
      </c>
      <c r="K31" s="123">
        <v>0</v>
      </c>
      <c r="L31" s="123">
        <v>0</v>
      </c>
      <c r="M31" s="123">
        <v>0</v>
      </c>
      <c r="N31" s="123">
        <v>0</v>
      </c>
      <c r="O31" s="123">
        <v>5197.5</v>
      </c>
      <c r="P31" s="123"/>
      <c r="Q31" s="624"/>
      <c r="R31" s="427" t="s">
        <v>3043</v>
      </c>
      <c r="S31" s="121"/>
      <c r="T31" s="122" t="s">
        <v>93</v>
      </c>
      <c r="U31" s="122" t="s">
        <v>94</v>
      </c>
      <c r="V31" s="122" t="s">
        <v>95</v>
      </c>
      <c r="W31" s="122" t="s">
        <v>306</v>
      </c>
      <c r="X31" s="122" t="s">
        <v>27</v>
      </c>
      <c r="Y31" s="122">
        <v>17</v>
      </c>
      <c r="Z31" s="653">
        <v>1.12233445566778E+39</v>
      </c>
      <c r="AA31" s="122" t="s">
        <v>96</v>
      </c>
      <c r="AB31" s="122" t="s">
        <v>3044</v>
      </c>
      <c r="AC31" s="427" t="s">
        <v>3043</v>
      </c>
      <c r="AD31" s="122" t="s">
        <v>97</v>
      </c>
      <c r="AE31" s="123">
        <v>5197.5</v>
      </c>
      <c r="AF31" s="123">
        <v>0</v>
      </c>
      <c r="AG31" s="123">
        <v>0</v>
      </c>
      <c r="AH31" s="123">
        <v>0</v>
      </c>
      <c r="AI31" s="123">
        <v>0</v>
      </c>
      <c r="AJ31" s="123">
        <v>5197.5</v>
      </c>
      <c r="AK31" s="122">
        <v>0</v>
      </c>
      <c r="AL31" s="122" t="s">
        <v>98</v>
      </c>
      <c r="AM31" s="122" t="s">
        <v>104</v>
      </c>
      <c r="AN31" s="122" t="s">
        <v>105</v>
      </c>
      <c r="AO31" s="122" t="s">
        <v>3045</v>
      </c>
      <c r="AP31" s="122" t="s">
        <v>307</v>
      </c>
      <c r="AQ31" s="124"/>
      <c r="AR31" s="128" t="s">
        <v>93</v>
      </c>
      <c r="AS31" s="128" t="s">
        <v>106</v>
      </c>
      <c r="AT31" s="128" t="s">
        <v>803</v>
      </c>
      <c r="AU31" s="128" t="s">
        <v>21</v>
      </c>
      <c r="AV31" s="128">
        <v>2</v>
      </c>
      <c r="AW31" s="128" t="s">
        <v>2420</v>
      </c>
      <c r="AX31" s="128" t="s">
        <v>3047</v>
      </c>
      <c r="AY31" s="128" t="s">
        <v>3050</v>
      </c>
      <c r="AZ31" s="128" t="s">
        <v>2410</v>
      </c>
      <c r="BA31" s="128" t="s">
        <v>108</v>
      </c>
      <c r="BB31" s="128" t="s">
        <v>98</v>
      </c>
      <c r="BC31" s="128" t="s">
        <v>2421</v>
      </c>
      <c r="BD31" s="128" t="s">
        <v>2422</v>
      </c>
      <c r="BE31" s="128" t="s">
        <v>2423</v>
      </c>
      <c r="BF31" s="128" t="s">
        <v>109</v>
      </c>
      <c r="BG31" s="128" t="s">
        <v>110</v>
      </c>
      <c r="BH31" s="128" t="s">
        <v>2424</v>
      </c>
      <c r="BI31" s="124"/>
      <c r="BJ31" s="122"/>
      <c r="BK31" s="122"/>
      <c r="BL31" s="122"/>
      <c r="BM31" s="130"/>
      <c r="BN31" s="115"/>
      <c r="BO31" s="116"/>
      <c r="BP31" s="116"/>
      <c r="BQ31" s="116"/>
    </row>
    <row r="32" spans="1:69" x14ac:dyDescent="0.3">
      <c r="A32" s="108"/>
      <c r="B32" s="37"/>
      <c r="C32" s="41"/>
      <c r="D32" s="118">
        <v>44441</v>
      </c>
      <c r="E32" s="195">
        <v>18</v>
      </c>
      <c r="F32" s="196">
        <v>43000</v>
      </c>
      <c r="G32" s="123">
        <v>43000</v>
      </c>
      <c r="H32" s="123">
        <v>0</v>
      </c>
      <c r="I32" s="123">
        <v>0</v>
      </c>
      <c r="J32" s="123">
        <v>43000</v>
      </c>
      <c r="K32" s="123">
        <v>0</v>
      </c>
      <c r="L32" s="123">
        <v>0</v>
      </c>
      <c r="M32" s="123">
        <v>0</v>
      </c>
      <c r="N32" s="123">
        <v>0</v>
      </c>
      <c r="O32" s="123">
        <v>43000</v>
      </c>
      <c r="P32" s="123"/>
      <c r="Q32" s="624"/>
      <c r="R32" s="427" t="s">
        <v>3043</v>
      </c>
      <c r="S32" s="121"/>
      <c r="T32" s="122" t="s">
        <v>93</v>
      </c>
      <c r="U32" s="122" t="s">
        <v>94</v>
      </c>
      <c r="V32" s="122" t="s">
        <v>95</v>
      </c>
      <c r="W32" s="122" t="s">
        <v>308</v>
      </c>
      <c r="X32" s="122" t="s">
        <v>27</v>
      </c>
      <c r="Y32" s="122">
        <v>18</v>
      </c>
      <c r="Z32" s="653">
        <v>1.12233445566778E+39</v>
      </c>
      <c r="AA32" s="122" t="s">
        <v>96</v>
      </c>
      <c r="AB32" s="122" t="s">
        <v>3044</v>
      </c>
      <c r="AC32" s="427" t="s">
        <v>3043</v>
      </c>
      <c r="AD32" s="122" t="s">
        <v>97</v>
      </c>
      <c r="AE32" s="123">
        <v>43000</v>
      </c>
      <c r="AF32" s="123">
        <v>0</v>
      </c>
      <c r="AG32" s="123">
        <v>0</v>
      </c>
      <c r="AH32" s="123">
        <v>0</v>
      </c>
      <c r="AI32" s="123">
        <v>0</v>
      </c>
      <c r="AJ32" s="123">
        <v>43000</v>
      </c>
      <c r="AK32" s="122">
        <v>0</v>
      </c>
      <c r="AL32" s="122" t="s">
        <v>98</v>
      </c>
      <c r="AM32" s="122" t="s">
        <v>104</v>
      </c>
      <c r="AN32" s="122" t="s">
        <v>105</v>
      </c>
      <c r="AO32" s="122" t="s">
        <v>3045</v>
      </c>
      <c r="AP32" s="122" t="s">
        <v>309</v>
      </c>
      <c r="AQ32" s="124"/>
      <c r="AR32" s="128" t="s">
        <v>93</v>
      </c>
      <c r="AS32" s="128" t="s">
        <v>106</v>
      </c>
      <c r="AT32" s="128" t="s">
        <v>803</v>
      </c>
      <c r="AU32" s="128" t="s">
        <v>21</v>
      </c>
      <c r="AV32" s="128">
        <v>3</v>
      </c>
      <c r="AW32" s="128" t="s">
        <v>2420</v>
      </c>
      <c r="AX32" s="128" t="s">
        <v>3047</v>
      </c>
      <c r="AY32" s="128" t="s">
        <v>3050</v>
      </c>
      <c r="AZ32" s="128" t="s">
        <v>2410</v>
      </c>
      <c r="BA32" s="128" t="s">
        <v>108</v>
      </c>
      <c r="BB32" s="128" t="s">
        <v>98</v>
      </c>
      <c r="BC32" s="128" t="s">
        <v>2421</v>
      </c>
      <c r="BD32" s="128" t="s">
        <v>2422</v>
      </c>
      <c r="BE32" s="128" t="s">
        <v>2423</v>
      </c>
      <c r="BF32" s="128" t="s">
        <v>109</v>
      </c>
      <c r="BG32" s="128" t="s">
        <v>110</v>
      </c>
      <c r="BH32" s="128" t="s">
        <v>2424</v>
      </c>
      <c r="BI32" s="124"/>
      <c r="BJ32" s="122"/>
      <c r="BK32" s="122"/>
      <c r="BL32" s="122"/>
      <c r="BM32" s="130"/>
      <c r="BN32" s="115"/>
      <c r="BO32" s="116"/>
      <c r="BP32" s="116"/>
      <c r="BQ32" s="116"/>
    </row>
    <row r="33" spans="1:69" x14ac:dyDescent="0.3">
      <c r="A33" s="108"/>
      <c r="B33" s="37"/>
      <c r="C33" s="41"/>
      <c r="D33" s="118">
        <v>44441</v>
      </c>
      <c r="E33" s="119">
        <v>19</v>
      </c>
      <c r="F33" s="196">
        <v>10395</v>
      </c>
      <c r="G33" s="123">
        <v>10395</v>
      </c>
      <c r="H33" s="123">
        <v>0</v>
      </c>
      <c r="I33" s="123">
        <v>0</v>
      </c>
      <c r="J33" s="123">
        <v>10395</v>
      </c>
      <c r="K33" s="123">
        <v>0</v>
      </c>
      <c r="L33" s="123">
        <v>0</v>
      </c>
      <c r="M33" s="123">
        <v>0</v>
      </c>
      <c r="N33" s="123">
        <v>0</v>
      </c>
      <c r="O33" s="123">
        <v>10395</v>
      </c>
      <c r="P33" s="123"/>
      <c r="Q33" s="624"/>
      <c r="R33" s="427" t="s">
        <v>3043</v>
      </c>
      <c r="S33" s="121"/>
      <c r="T33" s="122" t="s">
        <v>93</v>
      </c>
      <c r="U33" s="122" t="s">
        <v>94</v>
      </c>
      <c r="V33" s="122" t="s">
        <v>102</v>
      </c>
      <c r="W33" s="122" t="s">
        <v>310</v>
      </c>
      <c r="X33" s="122" t="s">
        <v>27</v>
      </c>
      <c r="Y33" s="122">
        <v>19</v>
      </c>
      <c r="Z33" s="653">
        <v>1.12233445566778E+39</v>
      </c>
      <c r="AA33" s="122" t="s">
        <v>96</v>
      </c>
      <c r="AB33" s="122" t="s">
        <v>3044</v>
      </c>
      <c r="AC33" s="427" t="s">
        <v>3043</v>
      </c>
      <c r="AD33" s="122" t="s">
        <v>97</v>
      </c>
      <c r="AE33" s="123">
        <v>10395</v>
      </c>
      <c r="AF33" s="123">
        <v>0</v>
      </c>
      <c r="AG33" s="123">
        <v>0</v>
      </c>
      <c r="AH33" s="123">
        <v>0</v>
      </c>
      <c r="AI33" s="123">
        <v>0</v>
      </c>
      <c r="AJ33" s="123">
        <v>10395</v>
      </c>
      <c r="AK33" s="122">
        <v>0</v>
      </c>
      <c r="AL33" s="122" t="s">
        <v>98</v>
      </c>
      <c r="AM33" s="122" t="s">
        <v>104</v>
      </c>
      <c r="AN33" s="122" t="s">
        <v>105</v>
      </c>
      <c r="AO33" s="122" t="s">
        <v>3045</v>
      </c>
      <c r="AP33" s="122" t="s">
        <v>311</v>
      </c>
      <c r="AQ33" s="124"/>
      <c r="AR33" s="128" t="s">
        <v>93</v>
      </c>
      <c r="AS33" s="128" t="s">
        <v>106</v>
      </c>
      <c r="AT33" s="128" t="s">
        <v>803</v>
      </c>
      <c r="AU33" s="128" t="s">
        <v>21</v>
      </c>
      <c r="AV33" s="128">
        <v>4</v>
      </c>
      <c r="AW33" s="128" t="s">
        <v>2420</v>
      </c>
      <c r="AX33" s="128" t="s">
        <v>3047</v>
      </c>
      <c r="AY33" s="128" t="s">
        <v>3050</v>
      </c>
      <c r="AZ33" s="128" t="s">
        <v>2410</v>
      </c>
      <c r="BA33" s="128" t="s">
        <v>108</v>
      </c>
      <c r="BB33" s="128" t="s">
        <v>98</v>
      </c>
      <c r="BC33" s="128" t="s">
        <v>2421</v>
      </c>
      <c r="BD33" s="128" t="s">
        <v>2422</v>
      </c>
      <c r="BE33" s="128" t="s">
        <v>2423</v>
      </c>
      <c r="BF33" s="128" t="s">
        <v>109</v>
      </c>
      <c r="BG33" s="128" t="s">
        <v>110</v>
      </c>
      <c r="BH33" s="128" t="s">
        <v>2424</v>
      </c>
      <c r="BI33" s="124"/>
      <c r="BJ33" s="122"/>
      <c r="BK33" s="122"/>
      <c r="BL33" s="122"/>
      <c r="BM33" s="130"/>
      <c r="BN33" s="115"/>
      <c r="BO33" s="116"/>
      <c r="BP33" s="116"/>
      <c r="BQ33" s="116"/>
    </row>
    <row r="34" spans="1:69" x14ac:dyDescent="0.3">
      <c r="A34" s="108"/>
      <c r="B34" s="37"/>
      <c r="C34" s="41"/>
      <c r="D34" s="118">
        <v>44441</v>
      </c>
      <c r="E34" s="119">
        <v>20</v>
      </c>
      <c r="F34" s="196">
        <v>9890</v>
      </c>
      <c r="G34" s="123">
        <v>9890</v>
      </c>
      <c r="H34" s="123">
        <v>0</v>
      </c>
      <c r="I34" s="123">
        <v>0</v>
      </c>
      <c r="J34" s="123">
        <v>9890</v>
      </c>
      <c r="K34" s="123">
        <v>0</v>
      </c>
      <c r="L34" s="123">
        <v>0</v>
      </c>
      <c r="M34" s="123">
        <v>0</v>
      </c>
      <c r="N34" s="123">
        <v>0</v>
      </c>
      <c r="O34" s="123">
        <v>9890</v>
      </c>
      <c r="P34" s="123"/>
      <c r="Q34" s="624"/>
      <c r="R34" s="427" t="s">
        <v>3043</v>
      </c>
      <c r="S34" s="121"/>
      <c r="T34" s="122" t="s">
        <v>93</v>
      </c>
      <c r="U34" s="122" t="s">
        <v>94</v>
      </c>
      <c r="V34" s="122" t="s">
        <v>102</v>
      </c>
      <c r="W34" s="122" t="s">
        <v>312</v>
      </c>
      <c r="X34" s="122" t="s">
        <v>27</v>
      </c>
      <c r="Y34" s="122">
        <v>20</v>
      </c>
      <c r="Z34" s="653">
        <v>1.12233445566778E+39</v>
      </c>
      <c r="AA34" s="122" t="s">
        <v>96</v>
      </c>
      <c r="AB34" s="122" t="s">
        <v>3044</v>
      </c>
      <c r="AC34" s="427" t="s">
        <v>3043</v>
      </c>
      <c r="AD34" s="122" t="s">
        <v>97</v>
      </c>
      <c r="AE34" s="123">
        <v>9890</v>
      </c>
      <c r="AF34" s="123">
        <v>0</v>
      </c>
      <c r="AG34" s="123">
        <v>0</v>
      </c>
      <c r="AH34" s="123">
        <v>0</v>
      </c>
      <c r="AI34" s="123">
        <v>0</v>
      </c>
      <c r="AJ34" s="123">
        <v>9890</v>
      </c>
      <c r="AK34" s="122">
        <v>0</v>
      </c>
      <c r="AL34" s="122" t="s">
        <v>98</v>
      </c>
      <c r="AM34" s="122" t="s">
        <v>104</v>
      </c>
      <c r="AN34" s="122" t="s">
        <v>105</v>
      </c>
      <c r="AO34" s="122" t="s">
        <v>3045</v>
      </c>
      <c r="AP34" s="122" t="s">
        <v>313</v>
      </c>
      <c r="AQ34" s="124"/>
      <c r="AR34" s="128" t="s">
        <v>93</v>
      </c>
      <c r="AS34" s="128" t="s">
        <v>106</v>
      </c>
      <c r="AT34" s="128" t="s">
        <v>803</v>
      </c>
      <c r="AU34" s="128" t="s">
        <v>21</v>
      </c>
      <c r="AV34" s="128">
        <v>5</v>
      </c>
      <c r="AW34" s="128" t="s">
        <v>2420</v>
      </c>
      <c r="AX34" s="128" t="s">
        <v>3047</v>
      </c>
      <c r="AY34" s="128" t="s">
        <v>3050</v>
      </c>
      <c r="AZ34" s="128" t="s">
        <v>2410</v>
      </c>
      <c r="BA34" s="128" t="s">
        <v>108</v>
      </c>
      <c r="BB34" s="128" t="s">
        <v>98</v>
      </c>
      <c r="BC34" s="128" t="s">
        <v>2421</v>
      </c>
      <c r="BD34" s="128" t="s">
        <v>2422</v>
      </c>
      <c r="BE34" s="128" t="s">
        <v>2423</v>
      </c>
      <c r="BF34" s="128" t="s">
        <v>109</v>
      </c>
      <c r="BG34" s="128" t="s">
        <v>110</v>
      </c>
      <c r="BH34" s="128" t="s">
        <v>2424</v>
      </c>
      <c r="BI34" s="124"/>
      <c r="BJ34" s="122"/>
      <c r="BK34" s="122"/>
      <c r="BL34" s="122"/>
      <c r="BM34" s="130"/>
      <c r="BN34" s="115"/>
      <c r="BO34" s="116"/>
      <c r="BP34" s="116"/>
      <c r="BQ34" s="116"/>
    </row>
    <row r="35" spans="1:69" x14ac:dyDescent="0.3">
      <c r="A35" s="108"/>
      <c r="B35" s="37"/>
      <c r="C35" s="41"/>
      <c r="D35" s="118">
        <v>44448</v>
      </c>
      <c r="E35" s="119">
        <v>21</v>
      </c>
      <c r="F35" s="196">
        <v>4730</v>
      </c>
      <c r="G35" s="123">
        <v>4730</v>
      </c>
      <c r="H35" s="123">
        <v>0</v>
      </c>
      <c r="I35" s="123">
        <v>0</v>
      </c>
      <c r="J35" s="123">
        <v>4730</v>
      </c>
      <c r="K35" s="123">
        <v>0</v>
      </c>
      <c r="L35" s="123">
        <v>0</v>
      </c>
      <c r="M35" s="123">
        <v>0</v>
      </c>
      <c r="N35" s="123">
        <v>0</v>
      </c>
      <c r="O35" s="123">
        <v>4730</v>
      </c>
      <c r="P35" s="123">
        <v>96270.5</v>
      </c>
      <c r="Q35" s="614" t="s">
        <v>3002</v>
      </c>
      <c r="R35" s="427" t="s">
        <v>3043</v>
      </c>
      <c r="S35" s="121"/>
      <c r="T35" s="122" t="s">
        <v>93</v>
      </c>
      <c r="U35" s="122" t="s">
        <v>94</v>
      </c>
      <c r="V35" s="122" t="s">
        <v>314</v>
      </c>
      <c r="W35" s="122" t="s">
        <v>315</v>
      </c>
      <c r="X35" s="122" t="s">
        <v>27</v>
      </c>
      <c r="Y35" s="122">
        <v>21</v>
      </c>
      <c r="Z35" s="653">
        <v>1.12233445566778E+39</v>
      </c>
      <c r="AA35" s="122" t="s">
        <v>96</v>
      </c>
      <c r="AB35" s="122" t="s">
        <v>3044</v>
      </c>
      <c r="AC35" s="427" t="s">
        <v>3043</v>
      </c>
      <c r="AD35" s="122" t="s">
        <v>97</v>
      </c>
      <c r="AE35" s="123">
        <v>4730</v>
      </c>
      <c r="AF35" s="123">
        <v>0</v>
      </c>
      <c r="AG35" s="123">
        <v>0</v>
      </c>
      <c r="AH35" s="123">
        <v>0</v>
      </c>
      <c r="AI35" s="123">
        <v>0</v>
      </c>
      <c r="AJ35" s="123">
        <v>4730</v>
      </c>
      <c r="AK35" s="122">
        <v>0</v>
      </c>
      <c r="AL35" s="122" t="s">
        <v>98</v>
      </c>
      <c r="AM35" s="122" t="s">
        <v>104</v>
      </c>
      <c r="AN35" s="122" t="s">
        <v>105</v>
      </c>
      <c r="AO35" s="122" t="s">
        <v>3045</v>
      </c>
      <c r="AP35" s="122" t="s">
        <v>316</v>
      </c>
      <c r="AQ35" s="124"/>
      <c r="AR35" s="128" t="s">
        <v>93</v>
      </c>
      <c r="AS35" s="128" t="s">
        <v>106</v>
      </c>
      <c r="AT35" s="128" t="s">
        <v>485</v>
      </c>
      <c r="AU35" s="128" t="s">
        <v>21</v>
      </c>
      <c r="AV35" s="128">
        <v>6</v>
      </c>
      <c r="AW35" s="128" t="s">
        <v>2425</v>
      </c>
      <c r="AX35" s="128" t="s">
        <v>3047</v>
      </c>
      <c r="AY35" s="128" t="s">
        <v>3050</v>
      </c>
      <c r="AZ35" s="128" t="s">
        <v>2426</v>
      </c>
      <c r="BA35" s="128" t="s">
        <v>108</v>
      </c>
      <c r="BB35" s="128" t="s">
        <v>98</v>
      </c>
      <c r="BC35" s="128" t="s">
        <v>2427</v>
      </c>
      <c r="BD35" s="128" t="s">
        <v>2428</v>
      </c>
      <c r="BE35" s="128" t="s">
        <v>2429</v>
      </c>
      <c r="BF35" s="128" t="s">
        <v>109</v>
      </c>
      <c r="BG35" s="128" t="s">
        <v>110</v>
      </c>
      <c r="BH35" s="128" t="s">
        <v>2430</v>
      </c>
      <c r="BI35" s="124"/>
      <c r="BJ35" s="122" t="s">
        <v>165</v>
      </c>
      <c r="BK35" s="119" t="s">
        <v>707</v>
      </c>
      <c r="BL35" s="119" t="s">
        <v>3059</v>
      </c>
      <c r="BM35" s="197">
        <v>96270.5</v>
      </c>
      <c r="BN35" s="115"/>
      <c r="BO35" s="116"/>
      <c r="BP35" s="116"/>
      <c r="BQ35" s="116"/>
    </row>
    <row r="36" spans="1:69" x14ac:dyDescent="0.3">
      <c r="A36" s="108"/>
      <c r="B36" s="37"/>
      <c r="C36" s="41"/>
      <c r="D36" s="118">
        <v>44448</v>
      </c>
      <c r="E36" s="195">
        <v>22</v>
      </c>
      <c r="F36" s="196">
        <v>8835.75</v>
      </c>
      <c r="G36" s="123">
        <v>8835.75</v>
      </c>
      <c r="H36" s="123">
        <v>0</v>
      </c>
      <c r="I36" s="123">
        <v>0</v>
      </c>
      <c r="J36" s="123">
        <v>8835.75</v>
      </c>
      <c r="K36" s="123">
        <v>0</v>
      </c>
      <c r="L36" s="123">
        <v>0</v>
      </c>
      <c r="M36" s="123">
        <v>0</v>
      </c>
      <c r="N36" s="123">
        <v>0</v>
      </c>
      <c r="O36" s="123">
        <v>8835.75</v>
      </c>
      <c r="P36" s="123"/>
      <c r="Q36" s="624"/>
      <c r="R36" s="427" t="s">
        <v>3043</v>
      </c>
      <c r="S36" s="121"/>
      <c r="T36" s="122" t="s">
        <v>93</v>
      </c>
      <c r="U36" s="122" t="s">
        <v>94</v>
      </c>
      <c r="V36" s="122" t="s">
        <v>317</v>
      </c>
      <c r="W36" s="122" t="s">
        <v>318</v>
      </c>
      <c r="X36" s="122" t="s">
        <v>27</v>
      </c>
      <c r="Y36" s="122">
        <v>22</v>
      </c>
      <c r="Z36" s="653">
        <v>1.12233445566778E+39</v>
      </c>
      <c r="AA36" s="122" t="s">
        <v>96</v>
      </c>
      <c r="AB36" s="122" t="s">
        <v>3044</v>
      </c>
      <c r="AC36" s="427" t="s">
        <v>3043</v>
      </c>
      <c r="AD36" s="122" t="s">
        <v>97</v>
      </c>
      <c r="AE36" s="123">
        <v>8835.75</v>
      </c>
      <c r="AF36" s="123">
        <v>0</v>
      </c>
      <c r="AG36" s="123">
        <v>0</v>
      </c>
      <c r="AH36" s="123">
        <v>0</v>
      </c>
      <c r="AI36" s="123">
        <v>0</v>
      </c>
      <c r="AJ36" s="123">
        <v>8835.75</v>
      </c>
      <c r="AK36" s="122">
        <v>0</v>
      </c>
      <c r="AL36" s="122" t="s">
        <v>98</v>
      </c>
      <c r="AM36" s="122" t="s">
        <v>104</v>
      </c>
      <c r="AN36" s="122" t="s">
        <v>105</v>
      </c>
      <c r="AO36" s="122" t="s">
        <v>3045</v>
      </c>
      <c r="AP36" s="122" t="s">
        <v>319</v>
      </c>
      <c r="AQ36" s="124"/>
      <c r="AR36" s="128" t="s">
        <v>93</v>
      </c>
      <c r="AS36" s="128" t="s">
        <v>106</v>
      </c>
      <c r="AT36" s="128" t="s">
        <v>485</v>
      </c>
      <c r="AU36" s="128" t="s">
        <v>21</v>
      </c>
      <c r="AV36" s="128">
        <v>7</v>
      </c>
      <c r="AW36" s="128" t="s">
        <v>2425</v>
      </c>
      <c r="AX36" s="128" t="s">
        <v>3047</v>
      </c>
      <c r="AY36" s="128" t="s">
        <v>3050</v>
      </c>
      <c r="AZ36" s="128" t="s">
        <v>2426</v>
      </c>
      <c r="BA36" s="128" t="s">
        <v>108</v>
      </c>
      <c r="BB36" s="128" t="s">
        <v>98</v>
      </c>
      <c r="BC36" s="128" t="s">
        <v>2427</v>
      </c>
      <c r="BD36" s="128" t="s">
        <v>2428</v>
      </c>
      <c r="BE36" s="128" t="s">
        <v>2429</v>
      </c>
      <c r="BF36" s="128" t="s">
        <v>109</v>
      </c>
      <c r="BG36" s="128" t="s">
        <v>110</v>
      </c>
      <c r="BH36" s="128" t="s">
        <v>2430</v>
      </c>
      <c r="BI36" s="124"/>
      <c r="BJ36" s="122"/>
      <c r="BK36" s="122"/>
      <c r="BL36" s="122"/>
      <c r="BM36" s="130"/>
      <c r="BN36" s="115"/>
      <c r="BO36" s="116"/>
      <c r="BP36" s="116"/>
      <c r="BQ36" s="116"/>
    </row>
    <row r="37" spans="1:69" x14ac:dyDescent="0.3">
      <c r="A37" s="108"/>
      <c r="B37" s="37"/>
      <c r="C37" s="41"/>
      <c r="D37" s="118">
        <v>44448</v>
      </c>
      <c r="E37" s="119">
        <v>23</v>
      </c>
      <c r="F37" s="196">
        <v>3118.5</v>
      </c>
      <c r="G37" s="123">
        <v>3118.5</v>
      </c>
      <c r="H37" s="123">
        <v>0</v>
      </c>
      <c r="I37" s="123">
        <v>0</v>
      </c>
      <c r="J37" s="123">
        <v>3118.5</v>
      </c>
      <c r="K37" s="123">
        <v>0</v>
      </c>
      <c r="L37" s="123">
        <v>0</v>
      </c>
      <c r="M37" s="123">
        <v>0</v>
      </c>
      <c r="N37" s="123">
        <v>0</v>
      </c>
      <c r="O37" s="123">
        <v>3118.5</v>
      </c>
      <c r="P37" s="123"/>
      <c r="Q37" s="624"/>
      <c r="R37" s="427" t="s">
        <v>3043</v>
      </c>
      <c r="S37" s="121"/>
      <c r="T37" s="122" t="s">
        <v>93</v>
      </c>
      <c r="U37" s="122" t="s">
        <v>94</v>
      </c>
      <c r="V37" s="122" t="s">
        <v>250</v>
      </c>
      <c r="W37" s="122" t="s">
        <v>320</v>
      </c>
      <c r="X37" s="122" t="s">
        <v>27</v>
      </c>
      <c r="Y37" s="122">
        <v>23</v>
      </c>
      <c r="Z37" s="653">
        <v>1.12233445566778E+39</v>
      </c>
      <c r="AA37" s="122" t="s">
        <v>96</v>
      </c>
      <c r="AB37" s="122" t="s">
        <v>3044</v>
      </c>
      <c r="AC37" s="427" t="s">
        <v>3043</v>
      </c>
      <c r="AD37" s="122" t="s">
        <v>97</v>
      </c>
      <c r="AE37" s="123">
        <v>3118.5</v>
      </c>
      <c r="AF37" s="123">
        <v>0</v>
      </c>
      <c r="AG37" s="123">
        <v>0</v>
      </c>
      <c r="AH37" s="123">
        <v>0</v>
      </c>
      <c r="AI37" s="123">
        <v>0</v>
      </c>
      <c r="AJ37" s="123">
        <v>3118.5</v>
      </c>
      <c r="AK37" s="122">
        <v>0</v>
      </c>
      <c r="AL37" s="122" t="s">
        <v>98</v>
      </c>
      <c r="AM37" s="122" t="s">
        <v>104</v>
      </c>
      <c r="AN37" s="122" t="s">
        <v>105</v>
      </c>
      <c r="AO37" s="122" t="s">
        <v>3045</v>
      </c>
      <c r="AP37" s="122" t="s">
        <v>321</v>
      </c>
      <c r="AQ37" s="124"/>
      <c r="AR37" s="128" t="s">
        <v>93</v>
      </c>
      <c r="AS37" s="128" t="s">
        <v>106</v>
      </c>
      <c r="AT37" s="128" t="s">
        <v>485</v>
      </c>
      <c r="AU37" s="128" t="s">
        <v>21</v>
      </c>
      <c r="AV37" s="128">
        <v>8</v>
      </c>
      <c r="AW37" s="128" t="s">
        <v>2425</v>
      </c>
      <c r="AX37" s="128" t="s">
        <v>3047</v>
      </c>
      <c r="AY37" s="128" t="s">
        <v>3050</v>
      </c>
      <c r="AZ37" s="128" t="s">
        <v>2426</v>
      </c>
      <c r="BA37" s="128" t="s">
        <v>108</v>
      </c>
      <c r="BB37" s="128" t="s">
        <v>98</v>
      </c>
      <c r="BC37" s="128" t="s">
        <v>2427</v>
      </c>
      <c r="BD37" s="128" t="s">
        <v>2428</v>
      </c>
      <c r="BE37" s="128" t="s">
        <v>2429</v>
      </c>
      <c r="BF37" s="128" t="s">
        <v>109</v>
      </c>
      <c r="BG37" s="128" t="s">
        <v>110</v>
      </c>
      <c r="BH37" s="128" t="s">
        <v>2430</v>
      </c>
      <c r="BI37" s="124"/>
      <c r="BJ37" s="122"/>
      <c r="BK37" s="122"/>
      <c r="BL37" s="122"/>
      <c r="BM37" s="130"/>
      <c r="BN37" s="115"/>
      <c r="BO37" s="116"/>
      <c r="BP37" s="116"/>
      <c r="BQ37" s="116"/>
    </row>
    <row r="38" spans="1:69" x14ac:dyDescent="0.3">
      <c r="A38" s="108"/>
      <c r="B38" s="37"/>
      <c r="C38" s="41"/>
      <c r="D38" s="118">
        <v>44448</v>
      </c>
      <c r="E38" s="119">
        <v>24</v>
      </c>
      <c r="F38" s="196">
        <v>43000</v>
      </c>
      <c r="G38" s="123">
        <v>43000</v>
      </c>
      <c r="H38" s="123">
        <v>0</v>
      </c>
      <c r="I38" s="123">
        <v>0</v>
      </c>
      <c r="J38" s="123">
        <v>43000</v>
      </c>
      <c r="K38" s="123">
        <v>0</v>
      </c>
      <c r="L38" s="123">
        <v>0</v>
      </c>
      <c r="M38" s="123">
        <v>0</v>
      </c>
      <c r="N38" s="123">
        <v>0</v>
      </c>
      <c r="O38" s="123">
        <v>43000</v>
      </c>
      <c r="P38" s="123"/>
      <c r="Q38" s="624"/>
      <c r="R38" s="427" t="s">
        <v>3043</v>
      </c>
      <c r="S38" s="121"/>
      <c r="T38" s="122" t="s">
        <v>93</v>
      </c>
      <c r="U38" s="122" t="s">
        <v>94</v>
      </c>
      <c r="V38" s="122" t="s">
        <v>162</v>
      </c>
      <c r="W38" s="122" t="s">
        <v>322</v>
      </c>
      <c r="X38" s="122" t="s">
        <v>27</v>
      </c>
      <c r="Y38" s="122">
        <v>24</v>
      </c>
      <c r="Z38" s="653">
        <v>1.12233445566778E+39</v>
      </c>
      <c r="AA38" s="122" t="s">
        <v>96</v>
      </c>
      <c r="AB38" s="122" t="s">
        <v>3044</v>
      </c>
      <c r="AC38" s="427" t="s">
        <v>3043</v>
      </c>
      <c r="AD38" s="122" t="s">
        <v>97</v>
      </c>
      <c r="AE38" s="123">
        <v>43000</v>
      </c>
      <c r="AF38" s="123">
        <v>0</v>
      </c>
      <c r="AG38" s="123">
        <v>0</v>
      </c>
      <c r="AH38" s="123">
        <v>0</v>
      </c>
      <c r="AI38" s="123">
        <v>0</v>
      </c>
      <c r="AJ38" s="123">
        <v>43000</v>
      </c>
      <c r="AK38" s="122">
        <v>0</v>
      </c>
      <c r="AL38" s="122" t="s">
        <v>98</v>
      </c>
      <c r="AM38" s="122" t="s">
        <v>104</v>
      </c>
      <c r="AN38" s="122" t="s">
        <v>105</v>
      </c>
      <c r="AO38" s="122" t="s">
        <v>3045</v>
      </c>
      <c r="AP38" s="122" t="s">
        <v>323</v>
      </c>
      <c r="AQ38" s="124"/>
      <c r="AR38" s="128" t="s">
        <v>93</v>
      </c>
      <c r="AS38" s="128" t="s">
        <v>106</v>
      </c>
      <c r="AT38" s="128" t="s">
        <v>485</v>
      </c>
      <c r="AU38" s="128" t="s">
        <v>21</v>
      </c>
      <c r="AV38" s="128">
        <v>9</v>
      </c>
      <c r="AW38" s="128" t="s">
        <v>2425</v>
      </c>
      <c r="AX38" s="128" t="s">
        <v>3047</v>
      </c>
      <c r="AY38" s="128" t="s">
        <v>3050</v>
      </c>
      <c r="AZ38" s="128" t="s">
        <v>2426</v>
      </c>
      <c r="BA38" s="128" t="s">
        <v>108</v>
      </c>
      <c r="BB38" s="128" t="s">
        <v>98</v>
      </c>
      <c r="BC38" s="128" t="s">
        <v>2427</v>
      </c>
      <c r="BD38" s="128" t="s">
        <v>2428</v>
      </c>
      <c r="BE38" s="128" t="s">
        <v>2429</v>
      </c>
      <c r="BF38" s="128" t="s">
        <v>109</v>
      </c>
      <c r="BG38" s="128" t="s">
        <v>110</v>
      </c>
      <c r="BH38" s="128" t="s">
        <v>2430</v>
      </c>
      <c r="BI38" s="124"/>
      <c r="BJ38" s="122"/>
      <c r="BK38" s="122"/>
      <c r="BL38" s="122"/>
      <c r="BM38" s="130"/>
      <c r="BN38" s="115"/>
      <c r="BO38" s="116"/>
      <c r="BP38" s="116"/>
      <c r="BQ38" s="116"/>
    </row>
    <row r="39" spans="1:69" x14ac:dyDescent="0.3">
      <c r="A39" s="108"/>
      <c r="B39" s="37"/>
      <c r="C39" s="41"/>
      <c r="D39" s="118">
        <v>44448</v>
      </c>
      <c r="E39" s="119">
        <v>25</v>
      </c>
      <c r="F39" s="196">
        <v>28586.25</v>
      </c>
      <c r="G39" s="123">
        <v>28586.25</v>
      </c>
      <c r="H39" s="123">
        <v>0</v>
      </c>
      <c r="I39" s="123">
        <v>0</v>
      </c>
      <c r="J39" s="123">
        <v>28586.25</v>
      </c>
      <c r="K39" s="123">
        <v>0</v>
      </c>
      <c r="L39" s="123">
        <v>0</v>
      </c>
      <c r="M39" s="123">
        <v>0</v>
      </c>
      <c r="N39" s="123">
        <v>0</v>
      </c>
      <c r="O39" s="123">
        <v>28586.25</v>
      </c>
      <c r="P39" s="123"/>
      <c r="Q39" s="624"/>
      <c r="R39" s="427" t="s">
        <v>3043</v>
      </c>
      <c r="S39" s="121"/>
      <c r="T39" s="122" t="s">
        <v>93</v>
      </c>
      <c r="U39" s="122" t="s">
        <v>94</v>
      </c>
      <c r="V39" s="122" t="s">
        <v>169</v>
      </c>
      <c r="W39" s="122" t="s">
        <v>324</v>
      </c>
      <c r="X39" s="122" t="s">
        <v>27</v>
      </c>
      <c r="Y39" s="122">
        <v>25</v>
      </c>
      <c r="Z39" s="653">
        <v>1.12233445566778E+39</v>
      </c>
      <c r="AA39" s="122" t="s">
        <v>96</v>
      </c>
      <c r="AB39" s="122" t="s">
        <v>3044</v>
      </c>
      <c r="AC39" s="427" t="s">
        <v>3043</v>
      </c>
      <c r="AD39" s="122" t="s">
        <v>97</v>
      </c>
      <c r="AE39" s="123">
        <v>28586.25</v>
      </c>
      <c r="AF39" s="123">
        <v>0</v>
      </c>
      <c r="AG39" s="123">
        <v>0</v>
      </c>
      <c r="AH39" s="123">
        <v>0</v>
      </c>
      <c r="AI39" s="123">
        <v>0</v>
      </c>
      <c r="AJ39" s="123">
        <v>28586.25</v>
      </c>
      <c r="AK39" s="122">
        <v>0</v>
      </c>
      <c r="AL39" s="122" t="s">
        <v>98</v>
      </c>
      <c r="AM39" s="122" t="s">
        <v>104</v>
      </c>
      <c r="AN39" s="122" t="s">
        <v>105</v>
      </c>
      <c r="AO39" s="122" t="s">
        <v>3045</v>
      </c>
      <c r="AP39" s="122" t="s">
        <v>325</v>
      </c>
      <c r="AQ39" s="124"/>
      <c r="AR39" s="128" t="s">
        <v>93</v>
      </c>
      <c r="AS39" s="128" t="s">
        <v>106</v>
      </c>
      <c r="AT39" s="128" t="s">
        <v>485</v>
      </c>
      <c r="AU39" s="128" t="s">
        <v>21</v>
      </c>
      <c r="AV39" s="128">
        <v>10</v>
      </c>
      <c r="AW39" s="128" t="s">
        <v>2425</v>
      </c>
      <c r="AX39" s="128" t="s">
        <v>3047</v>
      </c>
      <c r="AY39" s="128" t="s">
        <v>3050</v>
      </c>
      <c r="AZ39" s="128" t="s">
        <v>2426</v>
      </c>
      <c r="BA39" s="128" t="s">
        <v>108</v>
      </c>
      <c r="BB39" s="128" t="s">
        <v>98</v>
      </c>
      <c r="BC39" s="128" t="s">
        <v>2427</v>
      </c>
      <c r="BD39" s="128" t="s">
        <v>2428</v>
      </c>
      <c r="BE39" s="128" t="s">
        <v>2429</v>
      </c>
      <c r="BF39" s="128" t="s">
        <v>109</v>
      </c>
      <c r="BG39" s="128" t="s">
        <v>110</v>
      </c>
      <c r="BH39" s="128" t="s">
        <v>2430</v>
      </c>
      <c r="BI39" s="124"/>
      <c r="BJ39" s="122"/>
      <c r="BK39" s="122"/>
      <c r="BL39" s="122"/>
      <c r="BM39" s="130"/>
      <c r="BN39" s="115"/>
      <c r="BO39" s="116"/>
      <c r="BP39" s="116"/>
      <c r="BQ39" s="116"/>
    </row>
    <row r="40" spans="1:69" x14ac:dyDescent="0.3">
      <c r="A40" s="108"/>
      <c r="B40" s="37"/>
      <c r="C40" s="41"/>
      <c r="D40" s="118">
        <v>44448</v>
      </c>
      <c r="E40" s="195">
        <v>26</v>
      </c>
      <c r="F40" s="196">
        <v>8000</v>
      </c>
      <c r="G40" s="123">
        <v>8000</v>
      </c>
      <c r="H40" s="123">
        <v>0</v>
      </c>
      <c r="I40" s="123">
        <v>0</v>
      </c>
      <c r="J40" s="123">
        <v>8000</v>
      </c>
      <c r="K40" s="123">
        <v>0</v>
      </c>
      <c r="L40" s="123">
        <v>0</v>
      </c>
      <c r="M40" s="123">
        <v>0</v>
      </c>
      <c r="N40" s="123">
        <v>0</v>
      </c>
      <c r="O40" s="123">
        <v>8000</v>
      </c>
      <c r="P40" s="123"/>
      <c r="Q40" s="624"/>
      <c r="R40" s="427" t="s">
        <v>3043</v>
      </c>
      <c r="S40" s="121"/>
      <c r="T40" s="122" t="s">
        <v>93</v>
      </c>
      <c r="U40" s="122" t="s">
        <v>94</v>
      </c>
      <c r="V40" s="122" t="s">
        <v>180</v>
      </c>
      <c r="W40" s="122" t="s">
        <v>326</v>
      </c>
      <c r="X40" s="122" t="s">
        <v>27</v>
      </c>
      <c r="Y40" s="122">
        <v>26</v>
      </c>
      <c r="Z40" s="653">
        <v>1.12233445566778E+39</v>
      </c>
      <c r="AA40" s="122" t="s">
        <v>96</v>
      </c>
      <c r="AB40" s="122" t="s">
        <v>3044</v>
      </c>
      <c r="AC40" s="427" t="s">
        <v>3043</v>
      </c>
      <c r="AD40" s="122" t="s">
        <v>97</v>
      </c>
      <c r="AE40" s="123">
        <v>8000</v>
      </c>
      <c r="AF40" s="123">
        <v>0</v>
      </c>
      <c r="AG40" s="123">
        <v>0</v>
      </c>
      <c r="AH40" s="123">
        <v>0</v>
      </c>
      <c r="AI40" s="123">
        <v>0</v>
      </c>
      <c r="AJ40" s="123">
        <v>8000</v>
      </c>
      <c r="AK40" s="122">
        <v>0</v>
      </c>
      <c r="AL40" s="122" t="s">
        <v>98</v>
      </c>
      <c r="AM40" s="122" t="s">
        <v>104</v>
      </c>
      <c r="AN40" s="122" t="s">
        <v>105</v>
      </c>
      <c r="AO40" s="122" t="s">
        <v>3045</v>
      </c>
      <c r="AP40" s="122" t="s">
        <v>327</v>
      </c>
      <c r="AQ40" s="124"/>
      <c r="AR40" s="128" t="s">
        <v>93</v>
      </c>
      <c r="AS40" s="128" t="s">
        <v>106</v>
      </c>
      <c r="AT40" s="128" t="s">
        <v>485</v>
      </c>
      <c r="AU40" s="128" t="s">
        <v>21</v>
      </c>
      <c r="AV40" s="128">
        <v>11</v>
      </c>
      <c r="AW40" s="128" t="s">
        <v>2425</v>
      </c>
      <c r="AX40" s="128" t="s">
        <v>3047</v>
      </c>
      <c r="AY40" s="128" t="s">
        <v>3050</v>
      </c>
      <c r="AZ40" s="128" t="s">
        <v>2426</v>
      </c>
      <c r="BA40" s="128" t="s">
        <v>108</v>
      </c>
      <c r="BB40" s="128" t="s">
        <v>98</v>
      </c>
      <c r="BC40" s="128" t="s">
        <v>2427</v>
      </c>
      <c r="BD40" s="128" t="s">
        <v>2428</v>
      </c>
      <c r="BE40" s="128" t="s">
        <v>2429</v>
      </c>
      <c r="BF40" s="128" t="s">
        <v>109</v>
      </c>
      <c r="BG40" s="128" t="s">
        <v>110</v>
      </c>
      <c r="BH40" s="128" t="s">
        <v>2430</v>
      </c>
      <c r="BI40" s="124"/>
      <c r="BJ40" s="122"/>
      <c r="BK40" s="122"/>
      <c r="BL40" s="122"/>
      <c r="BM40" s="130"/>
      <c r="BN40" s="115"/>
      <c r="BO40" s="116"/>
      <c r="BP40" s="116"/>
      <c r="BQ40" s="116"/>
    </row>
    <row r="41" spans="1:69" x14ac:dyDescent="0.3">
      <c r="A41" s="108"/>
      <c r="B41" s="37"/>
      <c r="C41" s="41"/>
      <c r="D41" s="118">
        <v>44454</v>
      </c>
      <c r="E41" s="119">
        <v>27</v>
      </c>
      <c r="F41" s="198">
        <v>5000</v>
      </c>
      <c r="G41" s="123">
        <v>5000</v>
      </c>
      <c r="H41" s="123">
        <v>0</v>
      </c>
      <c r="I41" s="123">
        <v>0</v>
      </c>
      <c r="J41" s="123">
        <v>5000</v>
      </c>
      <c r="K41" s="123">
        <v>0</v>
      </c>
      <c r="L41" s="123">
        <v>0</v>
      </c>
      <c r="M41" s="123">
        <v>0</v>
      </c>
      <c r="N41" s="123">
        <v>0</v>
      </c>
      <c r="O41" s="123">
        <v>5000</v>
      </c>
      <c r="P41" s="123">
        <v>5000</v>
      </c>
      <c r="Q41" s="614" t="s">
        <v>2999</v>
      </c>
      <c r="R41" s="427" t="s">
        <v>3043</v>
      </c>
      <c r="S41" s="121"/>
      <c r="T41" s="122" t="s">
        <v>93</v>
      </c>
      <c r="U41" s="122" t="s">
        <v>94</v>
      </c>
      <c r="V41" s="122" t="s">
        <v>317</v>
      </c>
      <c r="W41" s="122" t="s">
        <v>318</v>
      </c>
      <c r="X41" s="122" t="s">
        <v>27</v>
      </c>
      <c r="Y41" s="122">
        <v>27</v>
      </c>
      <c r="Z41" s="653">
        <v>1.12233445566778E+39</v>
      </c>
      <c r="AA41" s="122" t="s">
        <v>96</v>
      </c>
      <c r="AB41" s="122" t="s">
        <v>3044</v>
      </c>
      <c r="AC41" s="427" t="s">
        <v>3043</v>
      </c>
      <c r="AD41" s="122" t="s">
        <v>97</v>
      </c>
      <c r="AE41" s="123">
        <v>8835.75</v>
      </c>
      <c r="AF41" s="123">
        <v>0</v>
      </c>
      <c r="AG41" s="123">
        <v>0</v>
      </c>
      <c r="AH41" s="123">
        <v>0</v>
      </c>
      <c r="AI41" s="123">
        <v>0</v>
      </c>
      <c r="AJ41" s="123">
        <v>8835.75</v>
      </c>
      <c r="AK41" s="122">
        <v>0</v>
      </c>
      <c r="AL41" s="122" t="s">
        <v>98</v>
      </c>
      <c r="AM41" s="122" t="s">
        <v>104</v>
      </c>
      <c r="AN41" s="122" t="s">
        <v>105</v>
      </c>
      <c r="AO41" s="122" t="s">
        <v>3045</v>
      </c>
      <c r="AP41" s="122" t="s">
        <v>319</v>
      </c>
      <c r="AQ41" s="124"/>
      <c r="AR41" s="128" t="s">
        <v>93</v>
      </c>
      <c r="AS41" s="128" t="s">
        <v>106</v>
      </c>
      <c r="AT41" s="128" t="s">
        <v>485</v>
      </c>
      <c r="AU41" s="128" t="s">
        <v>21</v>
      </c>
      <c r="AV41" s="128">
        <v>12</v>
      </c>
      <c r="AW41" s="128" t="s">
        <v>2425</v>
      </c>
      <c r="AX41" s="128" t="s">
        <v>3047</v>
      </c>
      <c r="AY41" s="128" t="s">
        <v>3050</v>
      </c>
      <c r="AZ41" s="128" t="s">
        <v>2426</v>
      </c>
      <c r="BA41" s="128" t="s">
        <v>108</v>
      </c>
      <c r="BB41" s="128" t="s">
        <v>98</v>
      </c>
      <c r="BC41" s="128" t="s">
        <v>2427</v>
      </c>
      <c r="BD41" s="128" t="s">
        <v>2428</v>
      </c>
      <c r="BE41" s="128" t="s">
        <v>2429</v>
      </c>
      <c r="BF41" s="128" t="s">
        <v>109</v>
      </c>
      <c r="BG41" s="128" t="s">
        <v>110</v>
      </c>
      <c r="BH41" s="128" t="s">
        <v>2430</v>
      </c>
      <c r="BI41" s="124"/>
      <c r="BJ41" s="122" t="s">
        <v>196</v>
      </c>
      <c r="BK41" s="119" t="s">
        <v>268</v>
      </c>
      <c r="BL41" s="119" t="s">
        <v>3059</v>
      </c>
      <c r="BM41" s="197">
        <v>5000</v>
      </c>
      <c r="BN41" s="115"/>
      <c r="BO41" s="116"/>
      <c r="BP41" s="116"/>
      <c r="BQ41" s="116"/>
    </row>
    <row r="42" spans="1:69" x14ac:dyDescent="0.3">
      <c r="A42" s="108"/>
      <c r="B42" s="37"/>
      <c r="C42" s="41"/>
      <c r="D42" s="118">
        <v>44445</v>
      </c>
      <c r="E42" s="119">
        <v>28</v>
      </c>
      <c r="F42" s="196">
        <v>51094.868000000009</v>
      </c>
      <c r="G42" s="123">
        <v>-1.4499999990221113E-2</v>
      </c>
      <c r="H42" s="123">
        <v>44047.3125</v>
      </c>
      <c r="I42" s="123">
        <v>7047.57</v>
      </c>
      <c r="J42" s="123">
        <v>51094.868000000009</v>
      </c>
      <c r="K42" s="123">
        <v>0</v>
      </c>
      <c r="L42" s="123">
        <v>0</v>
      </c>
      <c r="M42" s="123">
        <v>0</v>
      </c>
      <c r="N42" s="123">
        <v>0</v>
      </c>
      <c r="O42" s="123">
        <v>51094.868000000009</v>
      </c>
      <c r="P42" s="123">
        <v>226577.93</v>
      </c>
      <c r="Q42" s="614" t="s">
        <v>3001</v>
      </c>
      <c r="R42" s="427" t="s">
        <v>3042</v>
      </c>
      <c r="S42" s="121"/>
      <c r="T42" s="122" t="s">
        <v>93</v>
      </c>
      <c r="U42" s="122" t="s">
        <v>94</v>
      </c>
      <c r="V42" s="122" t="s">
        <v>102</v>
      </c>
      <c r="W42" s="122" t="s">
        <v>328</v>
      </c>
      <c r="X42" s="122" t="s">
        <v>19</v>
      </c>
      <c r="Y42" s="122">
        <v>28</v>
      </c>
      <c r="Z42" s="653">
        <v>1.12233445566778E+39</v>
      </c>
      <c r="AA42" s="122" t="s">
        <v>96</v>
      </c>
      <c r="AB42" s="122" t="s">
        <v>3044</v>
      </c>
      <c r="AC42" s="427" t="s">
        <v>3042</v>
      </c>
      <c r="AD42" s="122" t="s">
        <v>97</v>
      </c>
      <c r="AE42" s="123">
        <v>44047.3</v>
      </c>
      <c r="AF42" s="123">
        <v>0</v>
      </c>
      <c r="AG42" s="123">
        <v>7047.57</v>
      </c>
      <c r="AH42" s="123">
        <v>0</v>
      </c>
      <c r="AI42" s="123">
        <v>0</v>
      </c>
      <c r="AJ42" s="123">
        <v>51094.87</v>
      </c>
      <c r="AK42" s="122">
        <v>7047.57</v>
      </c>
      <c r="AL42" s="122" t="s">
        <v>98</v>
      </c>
      <c r="AM42" s="122" t="s">
        <v>104</v>
      </c>
      <c r="AN42" s="122" t="s">
        <v>105</v>
      </c>
      <c r="AO42" s="122" t="s">
        <v>3045</v>
      </c>
      <c r="AP42" s="122" t="s">
        <v>329</v>
      </c>
      <c r="AQ42" s="124"/>
      <c r="AR42" s="128" t="s">
        <v>93</v>
      </c>
      <c r="AS42" s="128" t="s">
        <v>106</v>
      </c>
      <c r="AT42" s="128" t="s">
        <v>803</v>
      </c>
      <c r="AU42" s="128" t="s">
        <v>21</v>
      </c>
      <c r="AV42" s="128">
        <v>13</v>
      </c>
      <c r="AW42" s="128" t="s">
        <v>2431</v>
      </c>
      <c r="AX42" s="128" t="s">
        <v>3047</v>
      </c>
      <c r="AY42" s="128" t="s">
        <v>3050</v>
      </c>
      <c r="AZ42" s="128" t="s">
        <v>2432</v>
      </c>
      <c r="BA42" s="128" t="s">
        <v>108</v>
      </c>
      <c r="BB42" s="128" t="s">
        <v>98</v>
      </c>
      <c r="BC42" s="128" t="s">
        <v>2433</v>
      </c>
      <c r="BD42" s="128" t="s">
        <v>2434</v>
      </c>
      <c r="BE42" s="128" t="s">
        <v>2435</v>
      </c>
      <c r="BF42" s="128" t="s">
        <v>109</v>
      </c>
      <c r="BG42" s="128" t="s">
        <v>110</v>
      </c>
      <c r="BH42" s="128" t="s">
        <v>2436</v>
      </c>
      <c r="BI42" s="124"/>
      <c r="BJ42" s="122" t="s">
        <v>132</v>
      </c>
      <c r="BK42" s="119" t="s">
        <v>372</v>
      </c>
      <c r="BL42" s="119" t="s">
        <v>3059</v>
      </c>
      <c r="BM42" s="197">
        <v>226577.93</v>
      </c>
      <c r="BN42" s="115"/>
      <c r="BO42" s="116"/>
      <c r="BP42" s="116"/>
      <c r="BQ42" s="116"/>
    </row>
    <row r="43" spans="1:69" x14ac:dyDescent="0.3">
      <c r="A43" s="108"/>
      <c r="B43" s="37"/>
      <c r="C43" s="41"/>
      <c r="D43" s="118">
        <v>44445</v>
      </c>
      <c r="E43" s="119">
        <v>29</v>
      </c>
      <c r="F43" s="196">
        <v>141404</v>
      </c>
      <c r="G43" s="123">
        <v>141404</v>
      </c>
      <c r="H43" s="123">
        <v>0</v>
      </c>
      <c r="I43" s="123">
        <v>0</v>
      </c>
      <c r="J43" s="123">
        <v>141404</v>
      </c>
      <c r="K43" s="123">
        <v>0</v>
      </c>
      <c r="L43" s="123">
        <v>0</v>
      </c>
      <c r="M43" s="123">
        <v>0</v>
      </c>
      <c r="N43" s="123">
        <v>0</v>
      </c>
      <c r="O43" s="123">
        <v>141404</v>
      </c>
      <c r="P43" s="123"/>
      <c r="Q43" s="614"/>
      <c r="R43" s="427" t="s">
        <v>3042</v>
      </c>
      <c r="S43" s="121"/>
      <c r="T43" s="122" t="s">
        <v>93</v>
      </c>
      <c r="U43" s="122" t="s">
        <v>94</v>
      </c>
      <c r="V43" s="122" t="s">
        <v>122</v>
      </c>
      <c r="W43" s="122" t="s">
        <v>330</v>
      </c>
      <c r="X43" s="122" t="s">
        <v>19</v>
      </c>
      <c r="Y43" s="122">
        <v>29</v>
      </c>
      <c r="Z43" s="653">
        <v>1.12233445566778E+39</v>
      </c>
      <c r="AA43" s="122" t="s">
        <v>96</v>
      </c>
      <c r="AB43" s="122" t="s">
        <v>3044</v>
      </c>
      <c r="AC43" s="427" t="s">
        <v>3042</v>
      </c>
      <c r="AD43" s="122" t="s">
        <v>97</v>
      </c>
      <c r="AE43" s="123">
        <v>141404</v>
      </c>
      <c r="AF43" s="123">
        <v>0</v>
      </c>
      <c r="AG43" s="123">
        <v>0</v>
      </c>
      <c r="AH43" s="123">
        <v>0</v>
      </c>
      <c r="AI43" s="123">
        <v>0</v>
      </c>
      <c r="AJ43" s="123">
        <v>141404</v>
      </c>
      <c r="AK43" s="122">
        <v>0</v>
      </c>
      <c r="AL43" s="122" t="s">
        <v>98</v>
      </c>
      <c r="AM43" s="122" t="s">
        <v>104</v>
      </c>
      <c r="AN43" s="122" t="s">
        <v>105</v>
      </c>
      <c r="AO43" s="122" t="s">
        <v>3045</v>
      </c>
      <c r="AP43" s="122" t="s">
        <v>331</v>
      </c>
      <c r="AQ43" s="124"/>
      <c r="AR43" s="128" t="s">
        <v>93</v>
      </c>
      <c r="AS43" s="128" t="s">
        <v>106</v>
      </c>
      <c r="AT43" s="128" t="s">
        <v>803</v>
      </c>
      <c r="AU43" s="128" t="s">
        <v>21</v>
      </c>
      <c r="AV43" s="128">
        <v>14</v>
      </c>
      <c r="AW43" s="128" t="s">
        <v>2431</v>
      </c>
      <c r="AX43" s="128" t="s">
        <v>3047</v>
      </c>
      <c r="AY43" s="128" t="s">
        <v>3050</v>
      </c>
      <c r="AZ43" s="128" t="s">
        <v>2432</v>
      </c>
      <c r="BA43" s="128" t="s">
        <v>108</v>
      </c>
      <c r="BB43" s="128" t="s">
        <v>98</v>
      </c>
      <c r="BC43" s="128" t="s">
        <v>2433</v>
      </c>
      <c r="BD43" s="128" t="s">
        <v>2434</v>
      </c>
      <c r="BE43" s="128" t="s">
        <v>2435</v>
      </c>
      <c r="BF43" s="128" t="s">
        <v>109</v>
      </c>
      <c r="BG43" s="128" t="s">
        <v>110</v>
      </c>
      <c r="BH43" s="128" t="s">
        <v>2436</v>
      </c>
      <c r="BI43" s="124"/>
      <c r="BJ43" s="125"/>
      <c r="BK43" s="126"/>
      <c r="BL43" s="126"/>
      <c r="BM43" s="127"/>
      <c r="BN43" s="115"/>
      <c r="BO43" s="116"/>
      <c r="BP43" s="116"/>
      <c r="BQ43" s="117"/>
    </row>
    <row r="44" spans="1:69" x14ac:dyDescent="0.3">
      <c r="A44" s="108"/>
      <c r="B44" s="37"/>
      <c r="C44" s="41"/>
      <c r="D44" s="118">
        <v>44445</v>
      </c>
      <c r="E44" s="195">
        <v>30</v>
      </c>
      <c r="F44" s="196">
        <v>34079.060000000005</v>
      </c>
      <c r="G44" s="123">
        <v>0</v>
      </c>
      <c r="H44" s="123">
        <v>29378.500000000004</v>
      </c>
      <c r="I44" s="123">
        <v>4700.5600000000004</v>
      </c>
      <c r="J44" s="123">
        <v>34079.060000000005</v>
      </c>
      <c r="K44" s="123">
        <v>0</v>
      </c>
      <c r="L44" s="123">
        <v>0</v>
      </c>
      <c r="M44" s="123">
        <v>0</v>
      </c>
      <c r="N44" s="123">
        <v>0</v>
      </c>
      <c r="O44" s="123">
        <v>34079.060000000005</v>
      </c>
      <c r="P44" s="123"/>
      <c r="Q44" s="624"/>
      <c r="R44" s="427" t="s">
        <v>3042</v>
      </c>
      <c r="S44" s="121"/>
      <c r="T44" s="122" t="s">
        <v>93</v>
      </c>
      <c r="U44" s="122" t="s">
        <v>94</v>
      </c>
      <c r="V44" s="122" t="s">
        <v>122</v>
      </c>
      <c r="W44" s="122" t="s">
        <v>332</v>
      </c>
      <c r="X44" s="122" t="s">
        <v>19</v>
      </c>
      <c r="Y44" s="122">
        <v>30</v>
      </c>
      <c r="Z44" s="653">
        <v>1.12233445566778E+39</v>
      </c>
      <c r="AA44" s="122" t="s">
        <v>96</v>
      </c>
      <c r="AB44" s="122" t="s">
        <v>3044</v>
      </c>
      <c r="AC44" s="427" t="s">
        <v>3042</v>
      </c>
      <c r="AD44" s="122" t="s">
        <v>97</v>
      </c>
      <c r="AE44" s="123">
        <v>29378.5</v>
      </c>
      <c r="AF44" s="123">
        <v>0</v>
      </c>
      <c r="AG44" s="123">
        <v>4700.5600000000004</v>
      </c>
      <c r="AH44" s="123">
        <v>0</v>
      </c>
      <c r="AI44" s="123">
        <v>0</v>
      </c>
      <c r="AJ44" s="123">
        <v>34079.06</v>
      </c>
      <c r="AK44" s="122">
        <v>4700.5600000000004</v>
      </c>
      <c r="AL44" s="122" t="s">
        <v>98</v>
      </c>
      <c r="AM44" s="122" t="s">
        <v>104</v>
      </c>
      <c r="AN44" s="122" t="s">
        <v>105</v>
      </c>
      <c r="AO44" s="122" t="s">
        <v>3045</v>
      </c>
      <c r="AP44" s="122" t="s">
        <v>333</v>
      </c>
      <c r="AQ44" s="124"/>
      <c r="AR44" s="128" t="s">
        <v>93</v>
      </c>
      <c r="AS44" s="128" t="s">
        <v>106</v>
      </c>
      <c r="AT44" s="128" t="s">
        <v>803</v>
      </c>
      <c r="AU44" s="128" t="s">
        <v>21</v>
      </c>
      <c r="AV44" s="128">
        <v>15</v>
      </c>
      <c r="AW44" s="128" t="s">
        <v>2431</v>
      </c>
      <c r="AX44" s="128" t="s">
        <v>3047</v>
      </c>
      <c r="AY44" s="128" t="s">
        <v>3050</v>
      </c>
      <c r="AZ44" s="128" t="s">
        <v>2432</v>
      </c>
      <c r="BA44" s="128" t="s">
        <v>108</v>
      </c>
      <c r="BB44" s="128" t="s">
        <v>98</v>
      </c>
      <c r="BC44" s="128" t="s">
        <v>2433</v>
      </c>
      <c r="BD44" s="128" t="s">
        <v>2434</v>
      </c>
      <c r="BE44" s="128" t="s">
        <v>2435</v>
      </c>
      <c r="BF44" s="128" t="s">
        <v>109</v>
      </c>
      <c r="BG44" s="128" t="s">
        <v>110</v>
      </c>
      <c r="BH44" s="128" t="s">
        <v>2436</v>
      </c>
      <c r="BI44" s="124"/>
      <c r="BJ44" s="122"/>
      <c r="BK44" s="122"/>
      <c r="BL44" s="122"/>
      <c r="BM44" s="130"/>
      <c r="BN44" s="115"/>
      <c r="BO44" s="116"/>
      <c r="BP44" s="116"/>
      <c r="BQ44" s="116"/>
    </row>
    <row r="45" spans="1:69" x14ac:dyDescent="0.3">
      <c r="A45" s="108"/>
      <c r="B45" s="37"/>
      <c r="C45" s="41"/>
      <c r="D45" s="118">
        <v>44447</v>
      </c>
      <c r="E45" s="119">
        <v>31</v>
      </c>
      <c r="F45" s="196">
        <v>88981.6</v>
      </c>
      <c r="G45" s="123">
        <v>88981.6</v>
      </c>
      <c r="H45" s="123">
        <v>0</v>
      </c>
      <c r="I45" s="123">
        <v>0</v>
      </c>
      <c r="J45" s="123">
        <v>88981.6</v>
      </c>
      <c r="K45" s="123">
        <v>0</v>
      </c>
      <c r="L45" s="123">
        <v>0</v>
      </c>
      <c r="M45" s="123">
        <v>0</v>
      </c>
      <c r="N45" s="123">
        <v>0</v>
      </c>
      <c r="O45" s="123">
        <v>88981.6</v>
      </c>
      <c r="P45" s="123">
        <v>179265.16</v>
      </c>
      <c r="Q45" s="614" t="s">
        <v>3002</v>
      </c>
      <c r="R45" s="427" t="s">
        <v>3042</v>
      </c>
      <c r="S45" s="121"/>
      <c r="T45" s="122" t="s">
        <v>93</v>
      </c>
      <c r="U45" s="122" t="s">
        <v>94</v>
      </c>
      <c r="V45" s="122" t="s">
        <v>154</v>
      </c>
      <c r="W45" s="122" t="s">
        <v>334</v>
      </c>
      <c r="X45" s="122" t="s">
        <v>19</v>
      </c>
      <c r="Y45" s="122">
        <v>31</v>
      </c>
      <c r="Z45" s="653">
        <v>1.12233445566778E+39</v>
      </c>
      <c r="AA45" s="122" t="s">
        <v>96</v>
      </c>
      <c r="AB45" s="122" t="s">
        <v>3044</v>
      </c>
      <c r="AC45" s="427" t="s">
        <v>3042</v>
      </c>
      <c r="AD45" s="122" t="s">
        <v>97</v>
      </c>
      <c r="AE45" s="123">
        <v>88981.6</v>
      </c>
      <c r="AF45" s="123">
        <v>0</v>
      </c>
      <c r="AG45" s="123">
        <v>0</v>
      </c>
      <c r="AH45" s="123">
        <v>0</v>
      </c>
      <c r="AI45" s="123">
        <v>0</v>
      </c>
      <c r="AJ45" s="123">
        <v>88981.6</v>
      </c>
      <c r="AK45" s="122">
        <v>0</v>
      </c>
      <c r="AL45" s="122" t="s">
        <v>98</v>
      </c>
      <c r="AM45" s="122" t="s">
        <v>104</v>
      </c>
      <c r="AN45" s="122" t="s">
        <v>105</v>
      </c>
      <c r="AO45" s="122" t="s">
        <v>3045</v>
      </c>
      <c r="AP45" s="122" t="s">
        <v>335</v>
      </c>
      <c r="AQ45" s="124"/>
      <c r="AR45" s="128" t="s">
        <v>93</v>
      </c>
      <c r="AS45" s="128" t="s">
        <v>106</v>
      </c>
      <c r="AT45" s="128" t="s">
        <v>803</v>
      </c>
      <c r="AU45" s="128" t="s">
        <v>21</v>
      </c>
      <c r="AV45" s="128">
        <v>16</v>
      </c>
      <c r="AW45" s="128" t="s">
        <v>2437</v>
      </c>
      <c r="AX45" s="128" t="s">
        <v>3047</v>
      </c>
      <c r="AY45" s="128" t="s">
        <v>3050</v>
      </c>
      <c r="AZ45" s="128" t="s">
        <v>2416</v>
      </c>
      <c r="BA45" s="128" t="s">
        <v>108</v>
      </c>
      <c r="BB45" s="128" t="s">
        <v>98</v>
      </c>
      <c r="BC45" s="128" t="s">
        <v>2438</v>
      </c>
      <c r="BD45" s="128" t="s">
        <v>2439</v>
      </c>
      <c r="BE45" s="128" t="s">
        <v>2440</v>
      </c>
      <c r="BF45" s="128" t="s">
        <v>109</v>
      </c>
      <c r="BG45" s="128" t="s">
        <v>110</v>
      </c>
      <c r="BH45" s="128" t="s">
        <v>2441</v>
      </c>
      <c r="BI45" s="124"/>
      <c r="BJ45" s="122" t="s">
        <v>161</v>
      </c>
      <c r="BK45" s="119" t="s">
        <v>788</v>
      </c>
      <c r="BL45" s="119" t="s">
        <v>3053</v>
      </c>
      <c r="BM45" s="197">
        <v>179265.16</v>
      </c>
      <c r="BN45" s="115"/>
      <c r="BO45" s="116"/>
      <c r="BP45" s="116"/>
      <c r="BQ45" s="116"/>
    </row>
    <row r="46" spans="1:69" x14ac:dyDescent="0.3">
      <c r="A46" s="108"/>
      <c r="B46" s="37"/>
      <c r="C46" s="41"/>
      <c r="D46" s="118">
        <v>44447</v>
      </c>
      <c r="E46" s="119">
        <v>32</v>
      </c>
      <c r="F46" s="196">
        <v>90397.40800000001</v>
      </c>
      <c r="G46" s="123">
        <v>-1.4499999990221113E-2</v>
      </c>
      <c r="H46" s="123">
        <v>77928.8125</v>
      </c>
      <c r="I46" s="123">
        <v>12468.61</v>
      </c>
      <c r="J46" s="123">
        <v>90397.40800000001</v>
      </c>
      <c r="K46" s="123">
        <v>0</v>
      </c>
      <c r="L46" s="123">
        <v>0</v>
      </c>
      <c r="M46" s="123">
        <v>0</v>
      </c>
      <c r="N46" s="123">
        <v>0</v>
      </c>
      <c r="O46" s="123">
        <v>90397.40800000001</v>
      </c>
      <c r="P46" s="123"/>
      <c r="Q46" s="614"/>
      <c r="R46" s="427" t="s">
        <v>3042</v>
      </c>
      <c r="S46" s="121"/>
      <c r="T46" s="122" t="s">
        <v>93</v>
      </c>
      <c r="U46" s="122" t="s">
        <v>94</v>
      </c>
      <c r="V46" s="122" t="s">
        <v>154</v>
      </c>
      <c r="W46" s="122" t="s">
        <v>336</v>
      </c>
      <c r="X46" s="122" t="s">
        <v>19</v>
      </c>
      <c r="Y46" s="122">
        <v>32</v>
      </c>
      <c r="Z46" s="653">
        <v>1.12233445566778E+39</v>
      </c>
      <c r="AA46" s="122" t="s">
        <v>96</v>
      </c>
      <c r="AB46" s="122" t="s">
        <v>3044</v>
      </c>
      <c r="AC46" s="427" t="s">
        <v>3042</v>
      </c>
      <c r="AD46" s="122" t="s">
        <v>97</v>
      </c>
      <c r="AE46" s="123">
        <v>77928.800000000003</v>
      </c>
      <c r="AF46" s="123">
        <v>0</v>
      </c>
      <c r="AG46" s="123">
        <v>12468.61</v>
      </c>
      <c r="AH46" s="123">
        <v>0</v>
      </c>
      <c r="AI46" s="123">
        <v>0</v>
      </c>
      <c r="AJ46" s="123">
        <v>90397.41</v>
      </c>
      <c r="AK46" s="122">
        <v>12468.61</v>
      </c>
      <c r="AL46" s="122" t="s">
        <v>98</v>
      </c>
      <c r="AM46" s="122" t="s">
        <v>104</v>
      </c>
      <c r="AN46" s="122" t="s">
        <v>105</v>
      </c>
      <c r="AO46" s="122" t="s">
        <v>3045</v>
      </c>
      <c r="AP46" s="122" t="s">
        <v>337</v>
      </c>
      <c r="AQ46" s="124"/>
      <c r="AR46" s="128" t="s">
        <v>93</v>
      </c>
      <c r="AS46" s="128" t="s">
        <v>106</v>
      </c>
      <c r="AT46" s="128" t="s">
        <v>803</v>
      </c>
      <c r="AU46" s="128" t="s">
        <v>21</v>
      </c>
      <c r="AV46" s="128">
        <v>17</v>
      </c>
      <c r="AW46" s="128" t="s">
        <v>2437</v>
      </c>
      <c r="AX46" s="128" t="s">
        <v>3047</v>
      </c>
      <c r="AY46" s="128" t="s">
        <v>3050</v>
      </c>
      <c r="AZ46" s="128" t="s">
        <v>2416</v>
      </c>
      <c r="BA46" s="128" t="s">
        <v>108</v>
      </c>
      <c r="BB46" s="128" t="s">
        <v>98</v>
      </c>
      <c r="BC46" s="128" t="s">
        <v>2438</v>
      </c>
      <c r="BD46" s="128" t="s">
        <v>2439</v>
      </c>
      <c r="BE46" s="128" t="s">
        <v>2440</v>
      </c>
      <c r="BF46" s="128" t="s">
        <v>109</v>
      </c>
      <c r="BG46" s="128" t="s">
        <v>110</v>
      </c>
      <c r="BH46" s="128" t="s">
        <v>2441</v>
      </c>
      <c r="BI46" s="124"/>
      <c r="BJ46" s="125"/>
      <c r="BK46" s="126"/>
      <c r="BL46" s="126"/>
      <c r="BM46" s="127"/>
      <c r="BN46" s="115"/>
      <c r="BO46" s="116"/>
      <c r="BP46" s="116"/>
      <c r="BQ46" s="117"/>
    </row>
    <row r="47" spans="1:69" x14ac:dyDescent="0.3">
      <c r="A47" s="108"/>
      <c r="B47" s="37"/>
      <c r="C47" s="41"/>
      <c r="D47" s="118">
        <v>44447</v>
      </c>
      <c r="E47" s="119">
        <v>33</v>
      </c>
      <c r="F47" s="196">
        <v>-113.85400000000001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98.125</v>
      </c>
      <c r="M47" s="123">
        <v>15.7</v>
      </c>
      <c r="N47" s="123">
        <v>113.825</v>
      </c>
      <c r="O47" s="123">
        <v>-113.825</v>
      </c>
      <c r="P47" s="123"/>
      <c r="Q47" s="624"/>
      <c r="R47" s="427" t="s">
        <v>3042</v>
      </c>
      <c r="S47" s="121"/>
      <c r="T47" s="122" t="s">
        <v>93</v>
      </c>
      <c r="U47" s="122" t="s">
        <v>115</v>
      </c>
      <c r="V47" s="122" t="s">
        <v>180</v>
      </c>
      <c r="W47" s="122" t="s">
        <v>338</v>
      </c>
      <c r="X47" s="122" t="s">
        <v>117</v>
      </c>
      <c r="Y47" s="122">
        <v>33</v>
      </c>
      <c r="Z47" s="653">
        <v>1.12233445566778E+39</v>
      </c>
      <c r="AA47" s="122" t="s">
        <v>96</v>
      </c>
      <c r="AB47" s="122" t="s">
        <v>3044</v>
      </c>
      <c r="AC47" s="427" t="s">
        <v>3042</v>
      </c>
      <c r="AD47" s="122" t="s">
        <v>118</v>
      </c>
      <c r="AE47" s="123">
        <v>98.15</v>
      </c>
      <c r="AF47" s="123">
        <v>0</v>
      </c>
      <c r="AG47" s="123">
        <v>15.7</v>
      </c>
      <c r="AH47" s="123">
        <v>0</v>
      </c>
      <c r="AI47" s="123">
        <v>0</v>
      </c>
      <c r="AJ47" s="123">
        <v>113.85</v>
      </c>
      <c r="AK47" s="122">
        <v>15.7</v>
      </c>
      <c r="AL47" s="122" t="s">
        <v>98</v>
      </c>
      <c r="AM47" s="122" t="s">
        <v>99</v>
      </c>
      <c r="AN47" s="122" t="s">
        <v>100</v>
      </c>
      <c r="AO47" s="122" t="s">
        <v>3045</v>
      </c>
      <c r="AP47" s="122" t="s">
        <v>339</v>
      </c>
      <c r="AQ47" s="124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4"/>
      <c r="BJ47" s="122"/>
      <c r="BK47" s="122"/>
      <c r="BL47" s="122"/>
      <c r="BM47" s="130"/>
      <c r="BN47" s="115"/>
      <c r="BO47" s="116"/>
      <c r="BP47" s="116"/>
      <c r="BQ47" s="116"/>
    </row>
    <row r="48" spans="1:69" x14ac:dyDescent="0.3">
      <c r="A48" s="108"/>
      <c r="B48" s="37"/>
      <c r="C48" s="41"/>
      <c r="D48" s="118">
        <v>44460</v>
      </c>
      <c r="E48" s="195">
        <v>34</v>
      </c>
      <c r="F48" s="198">
        <v>209716.19999999998</v>
      </c>
      <c r="G48" s="123">
        <v>209716.19999999998</v>
      </c>
      <c r="H48" s="123">
        <v>0</v>
      </c>
      <c r="I48" s="123">
        <v>0</v>
      </c>
      <c r="J48" s="123">
        <v>209716.19999999998</v>
      </c>
      <c r="K48" s="123">
        <v>0</v>
      </c>
      <c r="L48" s="123">
        <v>0</v>
      </c>
      <c r="M48" s="123">
        <v>0</v>
      </c>
      <c r="N48" s="123">
        <v>0</v>
      </c>
      <c r="O48" s="123">
        <v>209716.19999999998</v>
      </c>
      <c r="P48" s="123">
        <v>559133.57999999996</v>
      </c>
      <c r="Q48" s="614" t="s">
        <v>3003</v>
      </c>
      <c r="R48" s="427" t="s">
        <v>3042</v>
      </c>
      <c r="S48" s="121"/>
      <c r="T48" s="122" t="s">
        <v>93</v>
      </c>
      <c r="U48" s="122" t="s">
        <v>94</v>
      </c>
      <c r="V48" s="122" t="s">
        <v>169</v>
      </c>
      <c r="W48" s="122" t="s">
        <v>340</v>
      </c>
      <c r="X48" s="122" t="s">
        <v>19</v>
      </c>
      <c r="Y48" s="122">
        <v>34</v>
      </c>
      <c r="Z48" s="653">
        <v>1.12233445566778E+39</v>
      </c>
      <c r="AA48" s="122" t="s">
        <v>96</v>
      </c>
      <c r="AB48" s="122" t="s">
        <v>3044</v>
      </c>
      <c r="AC48" s="427" t="s">
        <v>3042</v>
      </c>
      <c r="AD48" s="122" t="s">
        <v>97</v>
      </c>
      <c r="AE48" s="123">
        <v>209716.2</v>
      </c>
      <c r="AF48" s="123">
        <v>0</v>
      </c>
      <c r="AG48" s="123">
        <v>0</v>
      </c>
      <c r="AH48" s="123">
        <v>0</v>
      </c>
      <c r="AI48" s="123">
        <v>0</v>
      </c>
      <c r="AJ48" s="123">
        <v>209716.2</v>
      </c>
      <c r="AK48" s="122">
        <v>0</v>
      </c>
      <c r="AL48" s="122" t="s">
        <v>98</v>
      </c>
      <c r="AM48" s="122" t="s">
        <v>104</v>
      </c>
      <c r="AN48" s="122" t="s">
        <v>105</v>
      </c>
      <c r="AO48" s="122" t="s">
        <v>3045</v>
      </c>
      <c r="AP48" s="122" t="s">
        <v>341</v>
      </c>
      <c r="AQ48" s="124"/>
      <c r="AR48" s="128" t="s">
        <v>93</v>
      </c>
      <c r="AS48" s="128" t="s">
        <v>106</v>
      </c>
      <c r="AT48" s="128" t="s">
        <v>469</v>
      </c>
      <c r="AU48" s="128" t="s">
        <v>21</v>
      </c>
      <c r="AV48" s="128">
        <v>1</v>
      </c>
      <c r="AW48" s="128" t="s">
        <v>2442</v>
      </c>
      <c r="AX48" s="128" t="s">
        <v>3047</v>
      </c>
      <c r="AY48" s="128" t="s">
        <v>3050</v>
      </c>
      <c r="AZ48" s="128" t="s">
        <v>2443</v>
      </c>
      <c r="BA48" s="128" t="s">
        <v>108</v>
      </c>
      <c r="BB48" s="128" t="s">
        <v>98</v>
      </c>
      <c r="BC48" s="128" t="s">
        <v>2444</v>
      </c>
      <c r="BD48" s="128" t="s">
        <v>2445</v>
      </c>
      <c r="BE48" s="128" t="s">
        <v>2446</v>
      </c>
      <c r="BF48" s="128" t="s">
        <v>109</v>
      </c>
      <c r="BG48" s="128" t="s">
        <v>110</v>
      </c>
      <c r="BH48" s="128" t="s">
        <v>2447</v>
      </c>
      <c r="BI48" s="124"/>
      <c r="BJ48" s="122" t="s">
        <v>213</v>
      </c>
      <c r="BK48" s="119" t="s">
        <v>521</v>
      </c>
      <c r="BL48" s="119" t="s">
        <v>3060</v>
      </c>
      <c r="BM48" s="197">
        <v>559133.57999999996</v>
      </c>
      <c r="BN48" s="115"/>
      <c r="BO48" s="116"/>
      <c r="BP48" s="116"/>
      <c r="BQ48" s="117"/>
    </row>
    <row r="49" spans="1:69" x14ac:dyDescent="0.3">
      <c r="A49" s="108"/>
      <c r="B49" s="37"/>
      <c r="C49" s="41"/>
      <c r="D49" s="118">
        <v>44460</v>
      </c>
      <c r="E49" s="119">
        <v>35</v>
      </c>
      <c r="F49" s="198">
        <v>112755.944</v>
      </c>
      <c r="G49" s="123">
        <v>-0.69599999999627471</v>
      </c>
      <c r="H49" s="123">
        <v>97204</v>
      </c>
      <c r="I49" s="123">
        <v>15552.64</v>
      </c>
      <c r="J49" s="123">
        <v>112755.944</v>
      </c>
      <c r="K49" s="123">
        <v>0</v>
      </c>
      <c r="L49" s="123">
        <v>0</v>
      </c>
      <c r="M49" s="123">
        <v>0</v>
      </c>
      <c r="N49" s="123">
        <v>0</v>
      </c>
      <c r="O49" s="123">
        <v>112755.944</v>
      </c>
      <c r="P49" s="123"/>
      <c r="Q49" s="614"/>
      <c r="R49" s="427" t="s">
        <v>3042</v>
      </c>
      <c r="S49" s="121"/>
      <c r="T49" s="122" t="s">
        <v>93</v>
      </c>
      <c r="U49" s="122" t="s">
        <v>94</v>
      </c>
      <c r="V49" s="122" t="s">
        <v>169</v>
      </c>
      <c r="W49" s="122" t="s">
        <v>342</v>
      </c>
      <c r="X49" s="122" t="s">
        <v>19</v>
      </c>
      <c r="Y49" s="122">
        <v>35</v>
      </c>
      <c r="Z49" s="653">
        <v>1.12233445566778E+39</v>
      </c>
      <c r="AA49" s="122" t="s">
        <v>96</v>
      </c>
      <c r="AB49" s="122" t="s">
        <v>3044</v>
      </c>
      <c r="AC49" s="427" t="s">
        <v>3042</v>
      </c>
      <c r="AD49" s="122" t="s">
        <v>97</v>
      </c>
      <c r="AE49" s="123">
        <v>97204</v>
      </c>
      <c r="AF49" s="123">
        <v>0</v>
      </c>
      <c r="AG49" s="123">
        <v>15552.64</v>
      </c>
      <c r="AH49" s="123">
        <v>0</v>
      </c>
      <c r="AI49" s="123">
        <v>0</v>
      </c>
      <c r="AJ49" s="123">
        <v>112756.64</v>
      </c>
      <c r="AK49" s="122">
        <v>15552.64</v>
      </c>
      <c r="AL49" s="122" t="s">
        <v>98</v>
      </c>
      <c r="AM49" s="122" t="s">
        <v>104</v>
      </c>
      <c r="AN49" s="122" t="s">
        <v>105</v>
      </c>
      <c r="AO49" s="122" t="s">
        <v>3045</v>
      </c>
      <c r="AP49" s="122" t="s">
        <v>343</v>
      </c>
      <c r="AQ49" s="124"/>
      <c r="AR49" s="128" t="s">
        <v>93</v>
      </c>
      <c r="AS49" s="128" t="s">
        <v>106</v>
      </c>
      <c r="AT49" s="128" t="s">
        <v>469</v>
      </c>
      <c r="AU49" s="128" t="s">
        <v>21</v>
      </c>
      <c r="AV49" s="128">
        <v>2</v>
      </c>
      <c r="AW49" s="128" t="s">
        <v>2442</v>
      </c>
      <c r="AX49" s="128" t="s">
        <v>3047</v>
      </c>
      <c r="AY49" s="128" t="s">
        <v>3050</v>
      </c>
      <c r="AZ49" s="128" t="s">
        <v>2443</v>
      </c>
      <c r="BA49" s="128" t="s">
        <v>108</v>
      </c>
      <c r="BB49" s="128" t="s">
        <v>98</v>
      </c>
      <c r="BC49" s="128" t="s">
        <v>2444</v>
      </c>
      <c r="BD49" s="128" t="s">
        <v>2445</v>
      </c>
      <c r="BE49" s="128" t="s">
        <v>2446</v>
      </c>
      <c r="BF49" s="128" t="s">
        <v>109</v>
      </c>
      <c r="BG49" s="128" t="s">
        <v>110</v>
      </c>
      <c r="BH49" s="128" t="s">
        <v>2447</v>
      </c>
      <c r="BI49" s="124"/>
      <c r="BJ49" s="122"/>
      <c r="BK49" s="122"/>
      <c r="BL49" s="122"/>
      <c r="BM49" s="130"/>
      <c r="BN49" s="115"/>
      <c r="BO49" s="116"/>
      <c r="BP49" s="116"/>
      <c r="BQ49" s="117"/>
    </row>
    <row r="50" spans="1:69" x14ac:dyDescent="0.3">
      <c r="A50" s="108"/>
      <c r="B50" s="37"/>
      <c r="C50" s="41"/>
      <c r="D50" s="118">
        <v>44460</v>
      </c>
      <c r="E50" s="119">
        <v>36</v>
      </c>
      <c r="F50" s="198">
        <v>91856.300000000017</v>
      </c>
      <c r="G50" s="123">
        <v>91856.300000000017</v>
      </c>
      <c r="H50" s="123">
        <v>0</v>
      </c>
      <c r="I50" s="123">
        <v>0</v>
      </c>
      <c r="J50" s="123">
        <v>91856.300000000017</v>
      </c>
      <c r="K50" s="123">
        <v>0</v>
      </c>
      <c r="L50" s="123">
        <v>0</v>
      </c>
      <c r="M50" s="123">
        <v>0</v>
      </c>
      <c r="N50" s="123">
        <v>0</v>
      </c>
      <c r="O50" s="123">
        <v>91856.300000000017</v>
      </c>
      <c r="P50" s="123"/>
      <c r="Q50" s="624"/>
      <c r="R50" s="427" t="s">
        <v>3042</v>
      </c>
      <c r="S50" s="121"/>
      <c r="T50" s="122" t="s">
        <v>93</v>
      </c>
      <c r="U50" s="122" t="s">
        <v>94</v>
      </c>
      <c r="V50" s="122" t="s">
        <v>119</v>
      </c>
      <c r="W50" s="122" t="s">
        <v>344</v>
      </c>
      <c r="X50" s="122" t="s">
        <v>19</v>
      </c>
      <c r="Y50" s="122">
        <v>36</v>
      </c>
      <c r="Z50" s="653">
        <v>1.12233445566778E+39</v>
      </c>
      <c r="AA50" s="122" t="s">
        <v>96</v>
      </c>
      <c r="AB50" s="122" t="s">
        <v>3044</v>
      </c>
      <c r="AC50" s="427" t="s">
        <v>3042</v>
      </c>
      <c r="AD50" s="122" t="s">
        <v>97</v>
      </c>
      <c r="AE50" s="123">
        <v>91856.3</v>
      </c>
      <c r="AF50" s="123">
        <v>0</v>
      </c>
      <c r="AG50" s="123">
        <v>0</v>
      </c>
      <c r="AH50" s="123">
        <v>0</v>
      </c>
      <c r="AI50" s="123">
        <v>0</v>
      </c>
      <c r="AJ50" s="123">
        <v>91856.3</v>
      </c>
      <c r="AK50" s="122">
        <v>0</v>
      </c>
      <c r="AL50" s="122" t="s">
        <v>98</v>
      </c>
      <c r="AM50" s="122" t="s">
        <v>104</v>
      </c>
      <c r="AN50" s="122" t="s">
        <v>105</v>
      </c>
      <c r="AO50" s="122" t="s">
        <v>3045</v>
      </c>
      <c r="AP50" s="122" t="s">
        <v>345</v>
      </c>
      <c r="AQ50" s="124"/>
      <c r="AR50" s="128" t="s">
        <v>93</v>
      </c>
      <c r="AS50" s="128" t="s">
        <v>106</v>
      </c>
      <c r="AT50" s="128" t="s">
        <v>469</v>
      </c>
      <c r="AU50" s="128" t="s">
        <v>21</v>
      </c>
      <c r="AV50" s="128">
        <v>3</v>
      </c>
      <c r="AW50" s="128" t="s">
        <v>2442</v>
      </c>
      <c r="AX50" s="128" t="s">
        <v>3047</v>
      </c>
      <c r="AY50" s="128" t="s">
        <v>3050</v>
      </c>
      <c r="AZ50" s="128" t="s">
        <v>2443</v>
      </c>
      <c r="BA50" s="128" t="s">
        <v>108</v>
      </c>
      <c r="BB50" s="128" t="s">
        <v>98</v>
      </c>
      <c r="BC50" s="128" t="s">
        <v>2444</v>
      </c>
      <c r="BD50" s="128" t="s">
        <v>2445</v>
      </c>
      <c r="BE50" s="128" t="s">
        <v>2446</v>
      </c>
      <c r="BF50" s="128" t="s">
        <v>109</v>
      </c>
      <c r="BG50" s="128" t="s">
        <v>110</v>
      </c>
      <c r="BH50" s="128" t="s">
        <v>2447</v>
      </c>
      <c r="BI50" s="124"/>
      <c r="BJ50" s="122"/>
      <c r="BK50" s="122"/>
      <c r="BL50" s="122"/>
      <c r="BM50" s="130"/>
      <c r="BN50" s="115"/>
      <c r="BO50" s="116"/>
      <c r="BP50" s="116"/>
      <c r="BQ50" s="116"/>
    </row>
    <row r="51" spans="1:69" x14ac:dyDescent="0.3">
      <c r="A51" s="108"/>
      <c r="B51" s="37"/>
      <c r="C51" s="41"/>
      <c r="D51" s="118">
        <v>44460</v>
      </c>
      <c r="E51" s="119">
        <v>37</v>
      </c>
      <c r="F51" s="198">
        <v>145248.704</v>
      </c>
      <c r="G51" s="123">
        <v>2.899999999863212E-2</v>
      </c>
      <c r="H51" s="123">
        <v>125214.375</v>
      </c>
      <c r="I51" s="123">
        <v>20034.3</v>
      </c>
      <c r="J51" s="123">
        <v>145248.704</v>
      </c>
      <c r="K51" s="123">
        <v>0</v>
      </c>
      <c r="L51" s="123">
        <v>0</v>
      </c>
      <c r="M51" s="123">
        <v>0</v>
      </c>
      <c r="N51" s="123">
        <v>0</v>
      </c>
      <c r="O51" s="123">
        <v>145248.704</v>
      </c>
      <c r="P51" s="123"/>
      <c r="Q51" s="614"/>
      <c r="R51" s="427" t="s">
        <v>3042</v>
      </c>
      <c r="S51" s="121"/>
      <c r="T51" s="122" t="s">
        <v>93</v>
      </c>
      <c r="U51" s="122" t="s">
        <v>94</v>
      </c>
      <c r="V51" s="122" t="s">
        <v>119</v>
      </c>
      <c r="W51" s="122" t="s">
        <v>346</v>
      </c>
      <c r="X51" s="122" t="s">
        <v>19</v>
      </c>
      <c r="Y51" s="122">
        <v>37</v>
      </c>
      <c r="Z51" s="653">
        <v>1.12233445566778E+39</v>
      </c>
      <c r="AA51" s="122" t="s">
        <v>96</v>
      </c>
      <c r="AB51" s="122" t="s">
        <v>3044</v>
      </c>
      <c r="AC51" s="427" t="s">
        <v>3042</v>
      </c>
      <c r="AD51" s="122" t="s">
        <v>97</v>
      </c>
      <c r="AE51" s="123">
        <v>125214.39999999999</v>
      </c>
      <c r="AF51" s="123">
        <v>0</v>
      </c>
      <c r="AG51" s="123">
        <v>20034.3</v>
      </c>
      <c r="AH51" s="123">
        <v>0</v>
      </c>
      <c r="AI51" s="123">
        <v>0</v>
      </c>
      <c r="AJ51" s="123">
        <v>145248.70000000001</v>
      </c>
      <c r="AK51" s="122">
        <v>20034.3</v>
      </c>
      <c r="AL51" s="122" t="s">
        <v>98</v>
      </c>
      <c r="AM51" s="122" t="s">
        <v>104</v>
      </c>
      <c r="AN51" s="122" t="s">
        <v>105</v>
      </c>
      <c r="AO51" s="122" t="s">
        <v>3045</v>
      </c>
      <c r="AP51" s="122" t="s">
        <v>347</v>
      </c>
      <c r="AQ51" s="124"/>
      <c r="AR51" s="128" t="s">
        <v>93</v>
      </c>
      <c r="AS51" s="128" t="s">
        <v>106</v>
      </c>
      <c r="AT51" s="128" t="s">
        <v>469</v>
      </c>
      <c r="AU51" s="128" t="s">
        <v>21</v>
      </c>
      <c r="AV51" s="128">
        <v>4</v>
      </c>
      <c r="AW51" s="128" t="s">
        <v>2442</v>
      </c>
      <c r="AX51" s="128" t="s">
        <v>3047</v>
      </c>
      <c r="AY51" s="128" t="s">
        <v>3050</v>
      </c>
      <c r="AZ51" s="128" t="s">
        <v>2443</v>
      </c>
      <c r="BA51" s="128" t="s">
        <v>108</v>
      </c>
      <c r="BB51" s="128" t="s">
        <v>98</v>
      </c>
      <c r="BC51" s="128" t="s">
        <v>2444</v>
      </c>
      <c r="BD51" s="128" t="s">
        <v>2445</v>
      </c>
      <c r="BE51" s="128" t="s">
        <v>2446</v>
      </c>
      <c r="BF51" s="128" t="s">
        <v>109</v>
      </c>
      <c r="BG51" s="128" t="s">
        <v>110</v>
      </c>
      <c r="BH51" s="128" t="s">
        <v>2447</v>
      </c>
      <c r="BI51" s="124"/>
      <c r="BJ51" s="122"/>
      <c r="BK51" s="122"/>
      <c r="BL51" s="122"/>
      <c r="BM51" s="130"/>
      <c r="BN51" s="115"/>
      <c r="BO51" s="116"/>
      <c r="BP51" s="116"/>
      <c r="BQ51" s="117"/>
    </row>
    <row r="52" spans="1:69" x14ac:dyDescent="0.3">
      <c r="A52" s="108"/>
      <c r="B52" s="37"/>
      <c r="C52" s="41"/>
      <c r="D52" s="118">
        <v>44460</v>
      </c>
      <c r="E52" s="195">
        <v>38</v>
      </c>
      <c r="F52" s="198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614"/>
      <c r="R52" s="427" t="s">
        <v>3042</v>
      </c>
      <c r="S52" s="121"/>
      <c r="T52" s="122"/>
      <c r="U52" s="122"/>
      <c r="V52" s="122"/>
      <c r="W52" s="122"/>
      <c r="X52" s="122"/>
      <c r="Y52" s="122"/>
      <c r="Z52" s="653"/>
      <c r="AA52" s="122"/>
      <c r="AB52" s="122"/>
      <c r="AC52" s="427"/>
      <c r="AD52" s="122"/>
      <c r="AE52" s="123"/>
      <c r="AF52" s="123"/>
      <c r="AG52" s="123"/>
      <c r="AH52" s="123"/>
      <c r="AI52" s="123"/>
      <c r="AJ52" s="123"/>
      <c r="AK52" s="122"/>
      <c r="AL52" s="122"/>
      <c r="AM52" s="122"/>
      <c r="AN52" s="122"/>
      <c r="AO52" s="122"/>
      <c r="AP52" s="122"/>
      <c r="AQ52" s="124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4"/>
      <c r="BJ52" s="122"/>
      <c r="BK52" s="122"/>
      <c r="BL52" s="122"/>
      <c r="BM52" s="130"/>
      <c r="BN52" s="115"/>
      <c r="BO52" s="116"/>
      <c r="BP52" s="116"/>
      <c r="BQ52" s="117"/>
    </row>
    <row r="53" spans="1:69" x14ac:dyDescent="0.3">
      <c r="A53" s="108"/>
      <c r="B53" s="37"/>
      <c r="C53" s="41"/>
      <c r="D53" s="118">
        <v>44446</v>
      </c>
      <c r="E53" s="119">
        <v>39</v>
      </c>
      <c r="F53" s="196">
        <v>6360</v>
      </c>
      <c r="G53" s="123">
        <v>6360</v>
      </c>
      <c r="H53" s="123">
        <v>0</v>
      </c>
      <c r="I53" s="123">
        <v>0</v>
      </c>
      <c r="J53" s="123">
        <v>6360</v>
      </c>
      <c r="K53" s="123">
        <v>0</v>
      </c>
      <c r="L53" s="123">
        <v>0</v>
      </c>
      <c r="M53" s="123">
        <v>0</v>
      </c>
      <c r="N53" s="123">
        <v>0</v>
      </c>
      <c r="O53" s="123">
        <v>6360</v>
      </c>
      <c r="P53" s="123">
        <v>6360</v>
      </c>
      <c r="Q53" s="614" t="s">
        <v>3004</v>
      </c>
      <c r="R53" s="427" t="s">
        <v>3041</v>
      </c>
      <c r="S53" s="121"/>
      <c r="T53" s="122" t="s">
        <v>93</v>
      </c>
      <c r="U53" s="122" t="s">
        <v>94</v>
      </c>
      <c r="V53" s="122" t="s">
        <v>265</v>
      </c>
      <c r="W53" s="122" t="s">
        <v>348</v>
      </c>
      <c r="X53" s="122" t="s">
        <v>27</v>
      </c>
      <c r="Y53" s="122">
        <v>39</v>
      </c>
      <c r="Z53" s="653">
        <v>1.12233445566778E+39</v>
      </c>
      <c r="AA53" s="122" t="s">
        <v>96</v>
      </c>
      <c r="AB53" s="122" t="s">
        <v>3044</v>
      </c>
      <c r="AC53" s="427" t="s">
        <v>3041</v>
      </c>
      <c r="AD53" s="122" t="s">
        <v>97</v>
      </c>
      <c r="AE53" s="123">
        <v>6360</v>
      </c>
      <c r="AF53" s="123">
        <v>0</v>
      </c>
      <c r="AG53" s="123">
        <v>0</v>
      </c>
      <c r="AH53" s="123">
        <v>0</v>
      </c>
      <c r="AI53" s="123">
        <v>0</v>
      </c>
      <c r="AJ53" s="123">
        <v>6360</v>
      </c>
      <c r="AK53" s="122">
        <v>0</v>
      </c>
      <c r="AL53" s="122" t="s">
        <v>98</v>
      </c>
      <c r="AM53" s="122" t="s">
        <v>99</v>
      </c>
      <c r="AN53" s="122" t="s">
        <v>100</v>
      </c>
      <c r="AO53" s="122" t="s">
        <v>3045</v>
      </c>
      <c r="AP53" s="122" t="s">
        <v>349</v>
      </c>
      <c r="AQ53" s="124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4"/>
      <c r="BJ53" s="122" t="s">
        <v>790</v>
      </c>
      <c r="BK53" s="119" t="s">
        <v>274</v>
      </c>
      <c r="BL53" s="119" t="s">
        <v>3055</v>
      </c>
      <c r="BM53" s="197">
        <v>6360</v>
      </c>
      <c r="BN53" s="115"/>
      <c r="BO53" s="116"/>
      <c r="BP53" s="116"/>
      <c r="BQ53" s="117"/>
    </row>
    <row r="54" spans="1:69" x14ac:dyDescent="0.3">
      <c r="A54" s="108"/>
      <c r="B54" s="37"/>
      <c r="C54" s="41"/>
      <c r="D54" s="118">
        <v>44448</v>
      </c>
      <c r="E54" s="119">
        <v>40</v>
      </c>
      <c r="F54" s="196">
        <v>116100</v>
      </c>
      <c r="G54" s="123">
        <v>116100</v>
      </c>
      <c r="H54" s="123">
        <v>0</v>
      </c>
      <c r="I54" s="123">
        <v>0</v>
      </c>
      <c r="J54" s="123">
        <v>116100</v>
      </c>
      <c r="K54" s="123">
        <v>0</v>
      </c>
      <c r="L54" s="123">
        <v>0</v>
      </c>
      <c r="M54" s="123">
        <v>0</v>
      </c>
      <c r="N54" s="123">
        <v>0</v>
      </c>
      <c r="O54" s="123">
        <v>116100</v>
      </c>
      <c r="P54" s="123">
        <v>116100</v>
      </c>
      <c r="Q54" s="614" t="s">
        <v>3002</v>
      </c>
      <c r="R54" s="427" t="s">
        <v>3041</v>
      </c>
      <c r="S54" s="121"/>
      <c r="T54" s="122" t="s">
        <v>93</v>
      </c>
      <c r="U54" s="122" t="s">
        <v>94</v>
      </c>
      <c r="V54" s="122" t="s">
        <v>350</v>
      </c>
      <c r="W54" s="122" t="s">
        <v>351</v>
      </c>
      <c r="X54" s="122" t="s">
        <v>27</v>
      </c>
      <c r="Y54" s="122">
        <v>40</v>
      </c>
      <c r="Z54" s="653">
        <v>1.12233445566778E+39</v>
      </c>
      <c r="AA54" s="122" t="s">
        <v>96</v>
      </c>
      <c r="AB54" s="122" t="s">
        <v>3044</v>
      </c>
      <c r="AC54" s="427" t="s">
        <v>3041</v>
      </c>
      <c r="AD54" s="122" t="s">
        <v>97</v>
      </c>
      <c r="AE54" s="123">
        <v>116100</v>
      </c>
      <c r="AF54" s="123">
        <v>0</v>
      </c>
      <c r="AG54" s="123">
        <v>0</v>
      </c>
      <c r="AH54" s="123">
        <v>0</v>
      </c>
      <c r="AI54" s="123">
        <v>0</v>
      </c>
      <c r="AJ54" s="123">
        <v>116100</v>
      </c>
      <c r="AK54" s="122">
        <v>0</v>
      </c>
      <c r="AL54" s="122" t="s">
        <v>98</v>
      </c>
      <c r="AM54" s="122" t="s">
        <v>104</v>
      </c>
      <c r="AN54" s="122" t="s">
        <v>105</v>
      </c>
      <c r="AO54" s="122" t="s">
        <v>3045</v>
      </c>
      <c r="AP54" s="122" t="s">
        <v>353</v>
      </c>
      <c r="AQ54" s="124"/>
      <c r="AR54" s="128" t="s">
        <v>93</v>
      </c>
      <c r="AS54" s="128" t="s">
        <v>106</v>
      </c>
      <c r="AT54" s="128" t="s">
        <v>803</v>
      </c>
      <c r="AU54" s="128" t="s">
        <v>21</v>
      </c>
      <c r="AV54" s="128">
        <v>1</v>
      </c>
      <c r="AW54" s="128" t="s">
        <v>2448</v>
      </c>
      <c r="AX54" s="128" t="s">
        <v>3047</v>
      </c>
      <c r="AY54" s="128" t="s">
        <v>3049</v>
      </c>
      <c r="AZ54" s="128" t="s">
        <v>2426</v>
      </c>
      <c r="BA54" s="128" t="s">
        <v>108</v>
      </c>
      <c r="BB54" s="128" t="s">
        <v>98</v>
      </c>
      <c r="BC54" s="128" t="s">
        <v>2449</v>
      </c>
      <c r="BD54" s="128" t="s">
        <v>352</v>
      </c>
      <c r="BE54" s="128" t="s">
        <v>2450</v>
      </c>
      <c r="BF54" s="128" t="s">
        <v>109</v>
      </c>
      <c r="BG54" s="128" t="s">
        <v>110</v>
      </c>
      <c r="BH54" s="128" t="s">
        <v>2451</v>
      </c>
      <c r="BI54" s="124"/>
      <c r="BJ54" s="122" t="s">
        <v>791</v>
      </c>
      <c r="BK54" s="119" t="s">
        <v>707</v>
      </c>
      <c r="BL54" s="119" t="s">
        <v>3055</v>
      </c>
      <c r="BM54" s="197">
        <v>116100</v>
      </c>
      <c r="BN54" s="115"/>
      <c r="BO54" s="116"/>
      <c r="BP54" s="116"/>
      <c r="BQ54" s="117"/>
    </row>
    <row r="55" spans="1:69" x14ac:dyDescent="0.3">
      <c r="A55" s="108"/>
      <c r="B55" s="37"/>
      <c r="C55" s="41"/>
      <c r="D55" s="118">
        <v>44456</v>
      </c>
      <c r="E55" s="119">
        <v>41</v>
      </c>
      <c r="F55" s="196">
        <v>113610.66</v>
      </c>
      <c r="G55" s="123">
        <v>-2.9999999997016857E-2</v>
      </c>
      <c r="H55" s="123">
        <v>97940.25</v>
      </c>
      <c r="I55" s="123">
        <v>15670.44</v>
      </c>
      <c r="J55" s="123">
        <v>113610.66</v>
      </c>
      <c r="K55" s="123">
        <v>0</v>
      </c>
      <c r="L55" s="123">
        <v>0</v>
      </c>
      <c r="M55" s="123">
        <v>0</v>
      </c>
      <c r="N55" s="123">
        <v>0</v>
      </c>
      <c r="O55" s="123">
        <v>113610.66</v>
      </c>
      <c r="P55" s="123">
        <v>113610.66</v>
      </c>
      <c r="Q55" s="614" t="s">
        <v>3006</v>
      </c>
      <c r="R55" s="427" t="s">
        <v>3041</v>
      </c>
      <c r="S55" s="121"/>
      <c r="T55" s="122" t="s">
        <v>93</v>
      </c>
      <c r="U55" s="122" t="s">
        <v>94</v>
      </c>
      <c r="V55" s="122" t="s">
        <v>199</v>
      </c>
      <c r="W55" s="122" t="s">
        <v>354</v>
      </c>
      <c r="X55" s="122" t="s">
        <v>27</v>
      </c>
      <c r="Y55" s="122">
        <v>41</v>
      </c>
      <c r="Z55" s="653">
        <v>1.12233445566778E+39</v>
      </c>
      <c r="AA55" s="122" t="s">
        <v>96</v>
      </c>
      <c r="AB55" s="122" t="s">
        <v>3044</v>
      </c>
      <c r="AC55" s="427" t="s">
        <v>3041</v>
      </c>
      <c r="AD55" s="122" t="s">
        <v>97</v>
      </c>
      <c r="AE55" s="123">
        <v>97940.22</v>
      </c>
      <c r="AF55" s="123">
        <v>0</v>
      </c>
      <c r="AG55" s="123">
        <v>15670.44</v>
      </c>
      <c r="AH55" s="123">
        <v>0</v>
      </c>
      <c r="AI55" s="123">
        <v>0</v>
      </c>
      <c r="AJ55" s="123">
        <v>113610.66</v>
      </c>
      <c r="AK55" s="122">
        <v>15670.44</v>
      </c>
      <c r="AL55" s="122" t="s">
        <v>98</v>
      </c>
      <c r="AM55" s="122" t="s">
        <v>104</v>
      </c>
      <c r="AN55" s="122" t="s">
        <v>105</v>
      </c>
      <c r="AO55" s="122" t="s">
        <v>3045</v>
      </c>
      <c r="AP55" s="122" t="s">
        <v>356</v>
      </c>
      <c r="AQ55" s="124"/>
      <c r="AR55" s="128" t="s">
        <v>93</v>
      </c>
      <c r="AS55" s="128" t="s">
        <v>106</v>
      </c>
      <c r="AT55" s="128" t="s">
        <v>469</v>
      </c>
      <c r="AU55" s="128" t="s">
        <v>21</v>
      </c>
      <c r="AV55" s="128">
        <v>2</v>
      </c>
      <c r="AW55" s="128" t="s">
        <v>2452</v>
      </c>
      <c r="AX55" s="128" t="s">
        <v>3047</v>
      </c>
      <c r="AY55" s="128" t="s">
        <v>3049</v>
      </c>
      <c r="AZ55" s="128" t="s">
        <v>2453</v>
      </c>
      <c r="BA55" s="128" t="s">
        <v>108</v>
      </c>
      <c r="BB55" s="128" t="s">
        <v>98</v>
      </c>
      <c r="BC55" s="128" t="s">
        <v>2454</v>
      </c>
      <c r="BD55" s="128" t="s">
        <v>355</v>
      </c>
      <c r="BE55" s="128" t="s">
        <v>2455</v>
      </c>
      <c r="BF55" s="128" t="s">
        <v>109</v>
      </c>
      <c r="BG55" s="128" t="s">
        <v>110</v>
      </c>
      <c r="BH55" s="128" t="s">
        <v>2456</v>
      </c>
      <c r="BI55" s="124"/>
      <c r="BJ55" s="122" t="s">
        <v>792</v>
      </c>
      <c r="BK55" s="119" t="s">
        <v>793</v>
      </c>
      <c r="BL55" s="119" t="s">
        <v>3061</v>
      </c>
      <c r="BM55" s="197">
        <v>113610.66</v>
      </c>
      <c r="BN55" s="115"/>
      <c r="BO55" s="116"/>
      <c r="BP55" s="116"/>
      <c r="BQ55" s="117"/>
    </row>
    <row r="56" spans="1:69" x14ac:dyDescent="0.3">
      <c r="A56" s="108"/>
      <c r="B56" s="37"/>
      <c r="C56" s="41"/>
      <c r="D56" s="118">
        <v>44446</v>
      </c>
      <c r="E56" s="195">
        <v>42</v>
      </c>
      <c r="F56" s="196">
        <v>22500</v>
      </c>
      <c r="G56" s="123">
        <v>22500</v>
      </c>
      <c r="H56" s="123">
        <v>0</v>
      </c>
      <c r="I56" s="123">
        <v>0</v>
      </c>
      <c r="J56" s="123">
        <v>22500</v>
      </c>
      <c r="K56" s="123">
        <v>0</v>
      </c>
      <c r="L56" s="123">
        <v>0</v>
      </c>
      <c r="M56" s="123">
        <v>0</v>
      </c>
      <c r="N56" s="123">
        <v>0</v>
      </c>
      <c r="O56" s="123">
        <v>22500</v>
      </c>
      <c r="P56" s="123">
        <v>22500</v>
      </c>
      <c r="Q56" s="614" t="s">
        <v>3004</v>
      </c>
      <c r="R56" s="427" t="s">
        <v>3041</v>
      </c>
      <c r="S56" s="121"/>
      <c r="T56" s="122" t="s">
        <v>93</v>
      </c>
      <c r="U56" s="122" t="s">
        <v>94</v>
      </c>
      <c r="V56" s="122" t="s">
        <v>274</v>
      </c>
      <c r="W56" s="122" t="s">
        <v>357</v>
      </c>
      <c r="X56" s="122" t="s">
        <v>27</v>
      </c>
      <c r="Y56" s="122">
        <v>42</v>
      </c>
      <c r="Z56" s="653">
        <v>1.12233445566778E+39</v>
      </c>
      <c r="AA56" s="122" t="s">
        <v>96</v>
      </c>
      <c r="AB56" s="122" t="s">
        <v>3044</v>
      </c>
      <c r="AC56" s="427" t="s">
        <v>3041</v>
      </c>
      <c r="AD56" s="122" t="s">
        <v>97</v>
      </c>
      <c r="AE56" s="123">
        <v>22500</v>
      </c>
      <c r="AF56" s="123">
        <v>0</v>
      </c>
      <c r="AG56" s="123">
        <v>0</v>
      </c>
      <c r="AH56" s="123">
        <v>0</v>
      </c>
      <c r="AI56" s="123">
        <v>0</v>
      </c>
      <c r="AJ56" s="123">
        <v>22500</v>
      </c>
      <c r="AK56" s="122">
        <v>0</v>
      </c>
      <c r="AL56" s="122" t="s">
        <v>98</v>
      </c>
      <c r="AM56" s="122" t="s">
        <v>99</v>
      </c>
      <c r="AN56" s="122" t="s">
        <v>100</v>
      </c>
      <c r="AO56" s="122" t="s">
        <v>3045</v>
      </c>
      <c r="AP56" s="122" t="s">
        <v>358</v>
      </c>
      <c r="AQ56" s="124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4"/>
      <c r="BJ56" s="122" t="s">
        <v>794</v>
      </c>
      <c r="BK56" s="119" t="s">
        <v>485</v>
      </c>
      <c r="BL56" s="119" t="s">
        <v>3057</v>
      </c>
      <c r="BM56" s="197">
        <v>22500</v>
      </c>
      <c r="BN56" s="115"/>
      <c r="BO56" s="116"/>
      <c r="BP56" s="116"/>
      <c r="BQ56" s="117"/>
    </row>
    <row r="57" spans="1:69" x14ac:dyDescent="0.3">
      <c r="A57" s="108"/>
      <c r="B57" s="37"/>
      <c r="C57" s="41"/>
      <c r="D57" s="118">
        <v>44456</v>
      </c>
      <c r="E57" s="119">
        <v>43</v>
      </c>
      <c r="F57" s="196">
        <v>29444</v>
      </c>
      <c r="G57" s="123">
        <v>29444</v>
      </c>
      <c r="H57" s="123">
        <v>0</v>
      </c>
      <c r="I57" s="123">
        <v>0</v>
      </c>
      <c r="J57" s="123">
        <v>29444</v>
      </c>
      <c r="K57" s="123">
        <v>0</v>
      </c>
      <c r="L57" s="123">
        <v>0</v>
      </c>
      <c r="M57" s="123">
        <v>0</v>
      </c>
      <c r="N57" s="123">
        <v>0</v>
      </c>
      <c r="O57" s="123">
        <v>29444</v>
      </c>
      <c r="P57" s="123">
        <v>29444</v>
      </c>
      <c r="Q57" s="614" t="s">
        <v>3006</v>
      </c>
      <c r="R57" s="427" t="s">
        <v>3039</v>
      </c>
      <c r="S57" s="121"/>
      <c r="T57" s="122" t="s">
        <v>93</v>
      </c>
      <c r="U57" s="122" t="s">
        <v>94</v>
      </c>
      <c r="V57" s="122" t="s">
        <v>359</v>
      </c>
      <c r="W57" s="122" t="s">
        <v>360</v>
      </c>
      <c r="X57" s="122" t="s">
        <v>27</v>
      </c>
      <c r="Y57" s="122">
        <v>43</v>
      </c>
      <c r="Z57" s="653">
        <v>1.12233445566778E+39</v>
      </c>
      <c r="AA57" s="122" t="s">
        <v>96</v>
      </c>
      <c r="AB57" s="122" t="s">
        <v>3044</v>
      </c>
      <c r="AC57" s="427" t="s">
        <v>3039</v>
      </c>
      <c r="AD57" s="122" t="s">
        <v>97</v>
      </c>
      <c r="AE57" s="123">
        <v>29444</v>
      </c>
      <c r="AF57" s="123">
        <v>0</v>
      </c>
      <c r="AG57" s="123">
        <v>0</v>
      </c>
      <c r="AH57" s="123">
        <v>0</v>
      </c>
      <c r="AI57" s="123">
        <v>0</v>
      </c>
      <c r="AJ57" s="123">
        <v>29444</v>
      </c>
      <c r="AK57" s="122">
        <v>0</v>
      </c>
      <c r="AL57" s="122" t="s">
        <v>98</v>
      </c>
      <c r="AM57" s="122" t="s">
        <v>99</v>
      </c>
      <c r="AN57" s="122" t="s">
        <v>100</v>
      </c>
      <c r="AO57" s="122" t="s">
        <v>3045</v>
      </c>
      <c r="AP57" s="122" t="s">
        <v>361</v>
      </c>
      <c r="AQ57" s="124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4"/>
      <c r="BJ57" s="122" t="s">
        <v>795</v>
      </c>
      <c r="BK57" s="119" t="s">
        <v>793</v>
      </c>
      <c r="BL57" s="119" t="s">
        <v>3055</v>
      </c>
      <c r="BM57" s="197">
        <v>29444</v>
      </c>
      <c r="BN57" s="115"/>
      <c r="BO57" s="116"/>
      <c r="BP57" s="116"/>
      <c r="BQ57" s="117"/>
    </row>
    <row r="58" spans="1:69" x14ac:dyDescent="0.3">
      <c r="A58" s="108"/>
      <c r="B58" s="37"/>
      <c r="C58" s="41"/>
      <c r="D58" s="118">
        <v>44449</v>
      </c>
      <c r="E58" s="119">
        <v>44</v>
      </c>
      <c r="F58" s="196">
        <v>63333.000000000007</v>
      </c>
      <c r="G58" s="123">
        <v>63333.000000000007</v>
      </c>
      <c r="H58" s="123">
        <v>0</v>
      </c>
      <c r="I58" s="123">
        <v>0</v>
      </c>
      <c r="J58" s="123">
        <v>63333.000000000007</v>
      </c>
      <c r="K58" s="123">
        <v>0</v>
      </c>
      <c r="L58" s="123">
        <v>0</v>
      </c>
      <c r="M58" s="123">
        <v>0</v>
      </c>
      <c r="N58" s="123">
        <v>0</v>
      </c>
      <c r="O58" s="123">
        <v>63333.000000000007</v>
      </c>
      <c r="P58" s="123">
        <v>153166</v>
      </c>
      <c r="Q58" s="614" t="s">
        <v>3006</v>
      </c>
      <c r="R58" s="427" t="s">
        <v>3039</v>
      </c>
      <c r="S58" s="121"/>
      <c r="T58" s="122" t="s">
        <v>93</v>
      </c>
      <c r="U58" s="122" t="s">
        <v>94</v>
      </c>
      <c r="V58" s="122" t="s">
        <v>154</v>
      </c>
      <c r="W58" s="122" t="s">
        <v>362</v>
      </c>
      <c r="X58" s="122" t="s">
        <v>27</v>
      </c>
      <c r="Y58" s="122">
        <v>44</v>
      </c>
      <c r="Z58" s="653">
        <v>1.12233445566778E+39</v>
      </c>
      <c r="AA58" s="122" t="s">
        <v>96</v>
      </c>
      <c r="AB58" s="122" t="s">
        <v>3044</v>
      </c>
      <c r="AC58" s="427" t="s">
        <v>3039</v>
      </c>
      <c r="AD58" s="122" t="s">
        <v>97</v>
      </c>
      <c r="AE58" s="123">
        <v>63333</v>
      </c>
      <c r="AF58" s="123">
        <v>0</v>
      </c>
      <c r="AG58" s="123">
        <v>0</v>
      </c>
      <c r="AH58" s="123">
        <v>0</v>
      </c>
      <c r="AI58" s="123">
        <v>0</v>
      </c>
      <c r="AJ58" s="123">
        <v>63333</v>
      </c>
      <c r="AK58" s="122">
        <v>0</v>
      </c>
      <c r="AL58" s="122" t="s">
        <v>98</v>
      </c>
      <c r="AM58" s="122" t="s">
        <v>104</v>
      </c>
      <c r="AN58" s="122" t="s">
        <v>105</v>
      </c>
      <c r="AO58" s="122" t="s">
        <v>3045</v>
      </c>
      <c r="AP58" s="122" t="s">
        <v>363</v>
      </c>
      <c r="AQ58" s="124"/>
      <c r="AR58" s="128" t="s">
        <v>93</v>
      </c>
      <c r="AS58" s="128" t="s">
        <v>106</v>
      </c>
      <c r="AT58" s="128" t="s">
        <v>803</v>
      </c>
      <c r="AU58" s="128" t="s">
        <v>21</v>
      </c>
      <c r="AV58" s="128">
        <v>6</v>
      </c>
      <c r="AW58" s="128" t="s">
        <v>2457</v>
      </c>
      <c r="AX58" s="128" t="s">
        <v>3047</v>
      </c>
      <c r="AY58" s="128" t="s">
        <v>3049</v>
      </c>
      <c r="AZ58" s="128" t="s">
        <v>2458</v>
      </c>
      <c r="BA58" s="128" t="s">
        <v>108</v>
      </c>
      <c r="BB58" s="128" t="s">
        <v>98</v>
      </c>
      <c r="BC58" s="128" t="s">
        <v>2459</v>
      </c>
      <c r="BD58" s="128" t="s">
        <v>2460</v>
      </c>
      <c r="BE58" s="128" t="s">
        <v>2461</v>
      </c>
      <c r="BF58" s="128" t="s">
        <v>109</v>
      </c>
      <c r="BG58" s="128" t="s">
        <v>110</v>
      </c>
      <c r="BH58" s="128" t="s">
        <v>2462</v>
      </c>
      <c r="BI58" s="124"/>
      <c r="BJ58" s="122" t="s">
        <v>176</v>
      </c>
      <c r="BK58" s="119" t="s">
        <v>271</v>
      </c>
      <c r="BL58" s="119" t="s">
        <v>3059</v>
      </c>
      <c r="BM58" s="197">
        <v>153166</v>
      </c>
      <c r="BN58" s="115"/>
      <c r="BO58" s="116"/>
      <c r="BP58" s="116"/>
      <c r="BQ58" s="117"/>
    </row>
    <row r="59" spans="1:69" x14ac:dyDescent="0.3">
      <c r="A59" s="108"/>
      <c r="B59" s="37"/>
      <c r="C59" s="41"/>
      <c r="D59" s="118">
        <v>44449</v>
      </c>
      <c r="E59" s="119">
        <v>45</v>
      </c>
      <c r="F59" s="196">
        <v>26500</v>
      </c>
      <c r="G59" s="123">
        <v>26500</v>
      </c>
      <c r="H59" s="123">
        <v>0</v>
      </c>
      <c r="I59" s="123">
        <v>0</v>
      </c>
      <c r="J59" s="123">
        <v>26500</v>
      </c>
      <c r="K59" s="123">
        <v>0</v>
      </c>
      <c r="L59" s="123">
        <v>0</v>
      </c>
      <c r="M59" s="123">
        <v>0</v>
      </c>
      <c r="N59" s="123">
        <v>0</v>
      </c>
      <c r="O59" s="123">
        <v>26500</v>
      </c>
      <c r="P59" s="123"/>
      <c r="Q59" s="614"/>
      <c r="R59" s="427" t="s">
        <v>3039</v>
      </c>
      <c r="S59" s="121"/>
      <c r="T59" s="122" t="s">
        <v>93</v>
      </c>
      <c r="U59" s="122" t="s">
        <v>94</v>
      </c>
      <c r="V59" s="122" t="s">
        <v>162</v>
      </c>
      <c r="W59" s="122" t="s">
        <v>364</v>
      </c>
      <c r="X59" s="122" t="s">
        <v>27</v>
      </c>
      <c r="Y59" s="122">
        <v>45</v>
      </c>
      <c r="Z59" s="653">
        <v>1.12233445566778E+39</v>
      </c>
      <c r="AA59" s="122" t="s">
        <v>96</v>
      </c>
      <c r="AB59" s="122" t="s">
        <v>3044</v>
      </c>
      <c r="AC59" s="427" t="s">
        <v>3039</v>
      </c>
      <c r="AD59" s="122" t="s">
        <v>97</v>
      </c>
      <c r="AE59" s="123">
        <v>26500</v>
      </c>
      <c r="AF59" s="123">
        <v>0</v>
      </c>
      <c r="AG59" s="123">
        <v>0</v>
      </c>
      <c r="AH59" s="123">
        <v>0</v>
      </c>
      <c r="AI59" s="123">
        <v>0</v>
      </c>
      <c r="AJ59" s="123">
        <v>26500</v>
      </c>
      <c r="AK59" s="122">
        <v>0</v>
      </c>
      <c r="AL59" s="122" t="s">
        <v>98</v>
      </c>
      <c r="AM59" s="122" t="s">
        <v>104</v>
      </c>
      <c r="AN59" s="122" t="s">
        <v>105</v>
      </c>
      <c r="AO59" s="122" t="s">
        <v>3045</v>
      </c>
      <c r="AP59" s="122" t="s">
        <v>365</v>
      </c>
      <c r="AQ59" s="124"/>
      <c r="AR59" s="128" t="s">
        <v>93</v>
      </c>
      <c r="AS59" s="128" t="s">
        <v>106</v>
      </c>
      <c r="AT59" s="128" t="s">
        <v>803</v>
      </c>
      <c r="AU59" s="128" t="s">
        <v>21</v>
      </c>
      <c r="AV59" s="128">
        <v>7</v>
      </c>
      <c r="AW59" s="128" t="s">
        <v>2457</v>
      </c>
      <c r="AX59" s="128" t="s">
        <v>3047</v>
      </c>
      <c r="AY59" s="128" t="s">
        <v>3049</v>
      </c>
      <c r="AZ59" s="128" t="s">
        <v>2458</v>
      </c>
      <c r="BA59" s="128" t="s">
        <v>108</v>
      </c>
      <c r="BB59" s="128" t="s">
        <v>98</v>
      </c>
      <c r="BC59" s="128" t="s">
        <v>2459</v>
      </c>
      <c r="BD59" s="128" t="s">
        <v>2460</v>
      </c>
      <c r="BE59" s="128" t="s">
        <v>2461</v>
      </c>
      <c r="BF59" s="128" t="s">
        <v>109</v>
      </c>
      <c r="BG59" s="128" t="s">
        <v>110</v>
      </c>
      <c r="BH59" s="128" t="s">
        <v>2462</v>
      </c>
      <c r="BI59" s="124"/>
      <c r="BJ59" s="122"/>
      <c r="BK59" s="122"/>
      <c r="BL59" s="122"/>
      <c r="BM59" s="130"/>
      <c r="BN59" s="115"/>
      <c r="BO59" s="116"/>
      <c r="BP59" s="116"/>
      <c r="BQ59" s="117"/>
    </row>
    <row r="60" spans="1:69" x14ac:dyDescent="0.3">
      <c r="A60" s="108"/>
      <c r="B60" s="37"/>
      <c r="C60" s="41"/>
      <c r="D60" s="118">
        <v>44449</v>
      </c>
      <c r="E60" s="195">
        <v>46</v>
      </c>
      <c r="F60" s="196">
        <v>63333.000000000007</v>
      </c>
      <c r="G60" s="123">
        <v>63333.000000000007</v>
      </c>
      <c r="H60" s="123">
        <v>0</v>
      </c>
      <c r="I60" s="123">
        <v>0</v>
      </c>
      <c r="J60" s="123">
        <v>63333.000000000007</v>
      </c>
      <c r="K60" s="123">
        <v>0</v>
      </c>
      <c r="L60" s="123">
        <v>0</v>
      </c>
      <c r="M60" s="123">
        <v>0</v>
      </c>
      <c r="N60" s="123">
        <v>0</v>
      </c>
      <c r="O60" s="123">
        <v>63333.000000000007</v>
      </c>
      <c r="P60" s="123"/>
      <c r="Q60" s="614"/>
      <c r="R60" s="427" t="s">
        <v>3039</v>
      </c>
      <c r="S60" s="121"/>
      <c r="T60" s="122" t="s">
        <v>93</v>
      </c>
      <c r="U60" s="122" t="s">
        <v>94</v>
      </c>
      <c r="V60" s="122" t="s">
        <v>169</v>
      </c>
      <c r="W60" s="122" t="s">
        <v>366</v>
      </c>
      <c r="X60" s="122" t="s">
        <v>27</v>
      </c>
      <c r="Y60" s="122">
        <v>46</v>
      </c>
      <c r="Z60" s="653">
        <v>1.12233445566778E+39</v>
      </c>
      <c r="AA60" s="122" t="s">
        <v>96</v>
      </c>
      <c r="AB60" s="122" t="s">
        <v>3044</v>
      </c>
      <c r="AC60" s="427" t="s">
        <v>3039</v>
      </c>
      <c r="AD60" s="122" t="s">
        <v>97</v>
      </c>
      <c r="AE60" s="123">
        <v>63333</v>
      </c>
      <c r="AF60" s="123">
        <v>0</v>
      </c>
      <c r="AG60" s="123">
        <v>0</v>
      </c>
      <c r="AH60" s="123">
        <v>0</v>
      </c>
      <c r="AI60" s="123">
        <v>0</v>
      </c>
      <c r="AJ60" s="123">
        <v>63333</v>
      </c>
      <c r="AK60" s="122">
        <v>0</v>
      </c>
      <c r="AL60" s="122" t="s">
        <v>98</v>
      </c>
      <c r="AM60" s="122" t="s">
        <v>104</v>
      </c>
      <c r="AN60" s="122" t="s">
        <v>105</v>
      </c>
      <c r="AO60" s="122" t="s">
        <v>3045</v>
      </c>
      <c r="AP60" s="122" t="s">
        <v>367</v>
      </c>
      <c r="AQ60" s="124"/>
      <c r="AR60" s="128" t="s">
        <v>93</v>
      </c>
      <c r="AS60" s="128" t="s">
        <v>106</v>
      </c>
      <c r="AT60" s="128" t="s">
        <v>803</v>
      </c>
      <c r="AU60" s="128" t="s">
        <v>21</v>
      </c>
      <c r="AV60" s="128">
        <v>8</v>
      </c>
      <c r="AW60" s="128" t="s">
        <v>2457</v>
      </c>
      <c r="AX60" s="128" t="s">
        <v>3047</v>
      </c>
      <c r="AY60" s="128" t="s">
        <v>3049</v>
      </c>
      <c r="AZ60" s="128" t="s">
        <v>2458</v>
      </c>
      <c r="BA60" s="128" t="s">
        <v>108</v>
      </c>
      <c r="BB60" s="128" t="s">
        <v>98</v>
      </c>
      <c r="BC60" s="128" t="s">
        <v>2459</v>
      </c>
      <c r="BD60" s="128" t="s">
        <v>2460</v>
      </c>
      <c r="BE60" s="128" t="s">
        <v>2461</v>
      </c>
      <c r="BF60" s="128" t="s">
        <v>109</v>
      </c>
      <c r="BG60" s="128" t="s">
        <v>110</v>
      </c>
      <c r="BH60" s="128" t="s">
        <v>2462</v>
      </c>
      <c r="BI60" s="124"/>
      <c r="BJ60" s="122"/>
      <c r="BK60" s="122"/>
      <c r="BL60" s="122"/>
      <c r="BM60" s="130"/>
      <c r="BN60" s="115"/>
      <c r="BO60" s="116"/>
      <c r="BP60" s="116"/>
      <c r="BQ60" s="117"/>
    </row>
    <row r="61" spans="1:69" x14ac:dyDescent="0.3">
      <c r="A61" s="108"/>
      <c r="B61" s="37"/>
      <c r="C61" s="41"/>
      <c r="D61" s="118">
        <v>44456</v>
      </c>
      <c r="E61" s="119">
        <v>47</v>
      </c>
      <c r="F61" s="198">
        <v>40833.4</v>
      </c>
      <c r="G61" s="123">
        <v>40833.4</v>
      </c>
      <c r="H61" s="123">
        <v>0</v>
      </c>
      <c r="I61" s="123">
        <v>0</v>
      </c>
      <c r="J61" s="123">
        <v>40833.4</v>
      </c>
      <c r="K61" s="123">
        <v>0</v>
      </c>
      <c r="L61" s="123">
        <v>0</v>
      </c>
      <c r="M61" s="123">
        <v>0</v>
      </c>
      <c r="N61" s="123">
        <v>0</v>
      </c>
      <c r="O61" s="123">
        <v>40833.4</v>
      </c>
      <c r="P61" s="123">
        <v>77933.399999999994</v>
      </c>
      <c r="Q61" s="614" t="s">
        <v>3006</v>
      </c>
      <c r="R61" s="427" t="s">
        <v>3039</v>
      </c>
      <c r="S61" s="121"/>
      <c r="T61" s="122" t="s">
        <v>93</v>
      </c>
      <c r="U61" s="122" t="s">
        <v>94</v>
      </c>
      <c r="V61" s="122" t="s">
        <v>178</v>
      </c>
      <c r="W61" s="122" t="s">
        <v>368</v>
      </c>
      <c r="X61" s="122" t="s">
        <v>27</v>
      </c>
      <c r="Y61" s="122">
        <v>47</v>
      </c>
      <c r="Z61" s="653">
        <v>1.12233445566778E+39</v>
      </c>
      <c r="AA61" s="122" t="s">
        <v>96</v>
      </c>
      <c r="AB61" s="122" t="s">
        <v>3044</v>
      </c>
      <c r="AC61" s="427" t="s">
        <v>3039</v>
      </c>
      <c r="AD61" s="122" t="s">
        <v>97</v>
      </c>
      <c r="AE61" s="123">
        <v>40833.4</v>
      </c>
      <c r="AF61" s="123">
        <v>0</v>
      </c>
      <c r="AG61" s="123">
        <v>0</v>
      </c>
      <c r="AH61" s="123">
        <v>0</v>
      </c>
      <c r="AI61" s="123">
        <v>0</v>
      </c>
      <c r="AJ61" s="123">
        <v>40833.4</v>
      </c>
      <c r="AK61" s="122">
        <v>0</v>
      </c>
      <c r="AL61" s="122" t="s">
        <v>98</v>
      </c>
      <c r="AM61" s="122" t="s">
        <v>104</v>
      </c>
      <c r="AN61" s="122" t="s">
        <v>105</v>
      </c>
      <c r="AO61" s="122" t="s">
        <v>3045</v>
      </c>
      <c r="AP61" s="122" t="s">
        <v>369</v>
      </c>
      <c r="AQ61" s="124"/>
      <c r="AR61" s="128" t="s">
        <v>93</v>
      </c>
      <c r="AS61" s="128" t="s">
        <v>106</v>
      </c>
      <c r="AT61" s="128" t="s">
        <v>469</v>
      </c>
      <c r="AU61" s="128" t="s">
        <v>21</v>
      </c>
      <c r="AV61" s="128">
        <v>9</v>
      </c>
      <c r="AW61" s="128" t="s">
        <v>2463</v>
      </c>
      <c r="AX61" s="128" t="s">
        <v>3047</v>
      </c>
      <c r="AY61" s="128" t="s">
        <v>3049</v>
      </c>
      <c r="AZ61" s="128" t="s">
        <v>2453</v>
      </c>
      <c r="BA61" s="128" t="s">
        <v>108</v>
      </c>
      <c r="BB61" s="128" t="s">
        <v>98</v>
      </c>
      <c r="BC61" s="128" t="s">
        <v>2464</v>
      </c>
      <c r="BD61" s="128" t="s">
        <v>2465</v>
      </c>
      <c r="BE61" s="128" t="s">
        <v>2466</v>
      </c>
      <c r="BF61" s="128" t="s">
        <v>109</v>
      </c>
      <c r="BG61" s="128" t="s">
        <v>110</v>
      </c>
      <c r="BH61" s="128" t="s">
        <v>2467</v>
      </c>
      <c r="BI61" s="124"/>
      <c r="BJ61" s="122" t="s">
        <v>203</v>
      </c>
      <c r="BK61" s="119" t="s">
        <v>793</v>
      </c>
      <c r="BL61" s="119" t="s">
        <v>3057</v>
      </c>
      <c r="BM61" s="197">
        <v>77933.399999999994</v>
      </c>
      <c r="BN61" s="115"/>
      <c r="BO61" s="116"/>
      <c r="BP61" s="116"/>
      <c r="BQ61" s="117"/>
    </row>
    <row r="62" spans="1:69" x14ac:dyDescent="0.3">
      <c r="A62" s="108"/>
      <c r="B62" s="37"/>
      <c r="C62" s="41"/>
      <c r="D62" s="118">
        <v>44456</v>
      </c>
      <c r="E62" s="119">
        <v>48</v>
      </c>
      <c r="F62" s="198">
        <v>37100</v>
      </c>
      <c r="G62" s="123">
        <v>37100</v>
      </c>
      <c r="H62" s="123">
        <v>0</v>
      </c>
      <c r="I62" s="123">
        <v>0</v>
      </c>
      <c r="J62" s="123">
        <v>37100</v>
      </c>
      <c r="K62" s="123">
        <v>0</v>
      </c>
      <c r="L62" s="123">
        <v>0</v>
      </c>
      <c r="M62" s="123">
        <v>0</v>
      </c>
      <c r="N62" s="123">
        <v>0</v>
      </c>
      <c r="O62" s="123">
        <v>37100</v>
      </c>
      <c r="P62" s="123"/>
      <c r="Q62" s="614"/>
      <c r="R62" s="427" t="s">
        <v>3039</v>
      </c>
      <c r="S62" s="121"/>
      <c r="T62" s="122" t="s">
        <v>93</v>
      </c>
      <c r="U62" s="122" t="s">
        <v>94</v>
      </c>
      <c r="V62" s="122" t="s">
        <v>185</v>
      </c>
      <c r="W62" s="122" t="s">
        <v>370</v>
      </c>
      <c r="X62" s="122" t="s">
        <v>27</v>
      </c>
      <c r="Y62" s="122">
        <v>48</v>
      </c>
      <c r="Z62" s="653">
        <v>1.12233445566778E+39</v>
      </c>
      <c r="AA62" s="122" t="s">
        <v>96</v>
      </c>
      <c r="AB62" s="122" t="s">
        <v>3044</v>
      </c>
      <c r="AC62" s="427" t="s">
        <v>3039</v>
      </c>
      <c r="AD62" s="122" t="s">
        <v>97</v>
      </c>
      <c r="AE62" s="123">
        <v>37100</v>
      </c>
      <c r="AF62" s="123">
        <v>0</v>
      </c>
      <c r="AG62" s="123">
        <v>0</v>
      </c>
      <c r="AH62" s="123">
        <v>0</v>
      </c>
      <c r="AI62" s="123">
        <v>0</v>
      </c>
      <c r="AJ62" s="123">
        <v>37100</v>
      </c>
      <c r="AK62" s="122">
        <v>0</v>
      </c>
      <c r="AL62" s="122" t="s">
        <v>98</v>
      </c>
      <c r="AM62" s="122" t="s">
        <v>104</v>
      </c>
      <c r="AN62" s="122" t="s">
        <v>105</v>
      </c>
      <c r="AO62" s="122" t="s">
        <v>3045</v>
      </c>
      <c r="AP62" s="122" t="s">
        <v>371</v>
      </c>
      <c r="AQ62" s="124"/>
      <c r="AR62" s="128" t="s">
        <v>93</v>
      </c>
      <c r="AS62" s="128" t="s">
        <v>106</v>
      </c>
      <c r="AT62" s="128" t="s">
        <v>469</v>
      </c>
      <c r="AU62" s="128" t="s">
        <v>21</v>
      </c>
      <c r="AV62" s="128">
        <v>4</v>
      </c>
      <c r="AW62" s="128" t="s">
        <v>2463</v>
      </c>
      <c r="AX62" s="128" t="s">
        <v>3047</v>
      </c>
      <c r="AY62" s="128" t="s">
        <v>3049</v>
      </c>
      <c r="AZ62" s="128" t="s">
        <v>2453</v>
      </c>
      <c r="BA62" s="128" t="s">
        <v>108</v>
      </c>
      <c r="BB62" s="128" t="s">
        <v>98</v>
      </c>
      <c r="BC62" s="128" t="s">
        <v>2464</v>
      </c>
      <c r="BD62" s="128" t="s">
        <v>2465</v>
      </c>
      <c r="BE62" s="128" t="s">
        <v>2466</v>
      </c>
      <c r="BF62" s="128" t="s">
        <v>109</v>
      </c>
      <c r="BG62" s="128" t="s">
        <v>110</v>
      </c>
      <c r="BH62" s="128" t="s">
        <v>2467</v>
      </c>
      <c r="BI62" s="124"/>
      <c r="BJ62" s="122"/>
      <c r="BK62" s="122"/>
      <c r="BL62" s="122"/>
      <c r="BM62" s="130"/>
      <c r="BN62" s="115"/>
      <c r="BO62" s="116"/>
      <c r="BP62" s="116"/>
      <c r="BQ62" s="117"/>
    </row>
    <row r="63" spans="1:69" x14ac:dyDescent="0.3">
      <c r="A63" s="108"/>
      <c r="B63" s="37"/>
      <c r="C63" s="41"/>
      <c r="D63" s="118">
        <v>44445</v>
      </c>
      <c r="E63" s="119">
        <v>49</v>
      </c>
      <c r="F63" s="196">
        <v>1590</v>
      </c>
      <c r="G63" s="123">
        <v>1590</v>
      </c>
      <c r="H63" s="123">
        <v>0</v>
      </c>
      <c r="I63" s="123">
        <v>0</v>
      </c>
      <c r="J63" s="123">
        <v>1590</v>
      </c>
      <c r="K63" s="123">
        <v>0</v>
      </c>
      <c r="L63" s="123">
        <v>0</v>
      </c>
      <c r="M63" s="123">
        <v>0</v>
      </c>
      <c r="N63" s="123">
        <v>0</v>
      </c>
      <c r="O63" s="123">
        <v>1590</v>
      </c>
      <c r="P63" s="123">
        <v>1590</v>
      </c>
      <c r="Q63" s="614" t="s">
        <v>3001</v>
      </c>
      <c r="R63" s="427" t="s">
        <v>3038</v>
      </c>
      <c r="S63" s="121"/>
      <c r="T63" s="122" t="s">
        <v>93</v>
      </c>
      <c r="U63" s="122" t="s">
        <v>94</v>
      </c>
      <c r="V63" s="122" t="s">
        <v>372</v>
      </c>
      <c r="W63" s="122" t="s">
        <v>373</v>
      </c>
      <c r="X63" s="122" t="s">
        <v>27</v>
      </c>
      <c r="Y63" s="122">
        <v>49</v>
      </c>
      <c r="Z63" s="653">
        <v>1.12233445566778E+39</v>
      </c>
      <c r="AA63" s="122" t="s">
        <v>96</v>
      </c>
      <c r="AB63" s="122" t="s">
        <v>3044</v>
      </c>
      <c r="AC63" s="427" t="s">
        <v>3038</v>
      </c>
      <c r="AD63" s="122" t="s">
        <v>97</v>
      </c>
      <c r="AE63" s="123">
        <v>1590</v>
      </c>
      <c r="AF63" s="123">
        <v>0</v>
      </c>
      <c r="AG63" s="123">
        <v>0</v>
      </c>
      <c r="AH63" s="123">
        <v>0</v>
      </c>
      <c r="AI63" s="123">
        <v>0</v>
      </c>
      <c r="AJ63" s="123">
        <v>1590</v>
      </c>
      <c r="AK63" s="122">
        <v>0</v>
      </c>
      <c r="AL63" s="122" t="s">
        <v>98</v>
      </c>
      <c r="AM63" s="122" t="s">
        <v>99</v>
      </c>
      <c r="AN63" s="122" t="s">
        <v>100</v>
      </c>
      <c r="AO63" s="122" t="s">
        <v>3045</v>
      </c>
      <c r="AP63" s="122" t="s">
        <v>374</v>
      </c>
      <c r="AQ63" s="124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4"/>
      <c r="BJ63" s="122" t="s">
        <v>130</v>
      </c>
      <c r="BK63" s="119" t="s">
        <v>372</v>
      </c>
      <c r="BL63" s="119" t="s">
        <v>3054</v>
      </c>
      <c r="BM63" s="197">
        <v>1590</v>
      </c>
      <c r="BN63" s="115"/>
      <c r="BO63" s="116"/>
      <c r="BP63" s="116"/>
      <c r="BQ63" s="117"/>
    </row>
    <row r="64" spans="1:69" x14ac:dyDescent="0.3">
      <c r="A64" s="108"/>
      <c r="B64" s="37"/>
      <c r="C64" s="41"/>
      <c r="D64" s="118">
        <v>44449</v>
      </c>
      <c r="E64" s="195">
        <v>50</v>
      </c>
      <c r="F64" s="196">
        <v>6000.02</v>
      </c>
      <c r="G64" s="123">
        <v>6514.6625000000004</v>
      </c>
      <c r="H64" s="123">
        <v>972.93749999999989</v>
      </c>
      <c r="I64" s="123">
        <v>155.66999999999999</v>
      </c>
      <c r="J64" s="123">
        <v>7643.27</v>
      </c>
      <c r="K64" s="123">
        <v>1643.25</v>
      </c>
      <c r="L64" s="123">
        <v>0</v>
      </c>
      <c r="M64" s="123">
        <v>0</v>
      </c>
      <c r="N64" s="123">
        <v>1643.25</v>
      </c>
      <c r="O64" s="123">
        <v>6000.02</v>
      </c>
      <c r="P64" s="123">
        <v>6000</v>
      </c>
      <c r="Q64" s="614" t="s">
        <v>3005</v>
      </c>
      <c r="R64" s="427" t="s">
        <v>3038</v>
      </c>
      <c r="S64" s="121"/>
      <c r="T64" s="122" t="s">
        <v>93</v>
      </c>
      <c r="U64" s="122" t="s">
        <v>94</v>
      </c>
      <c r="V64" s="122" t="s">
        <v>265</v>
      </c>
      <c r="W64" s="122" t="s">
        <v>375</v>
      </c>
      <c r="X64" s="122" t="s">
        <v>27</v>
      </c>
      <c r="Y64" s="122">
        <v>50</v>
      </c>
      <c r="Z64" s="653">
        <v>1.12233445566778E+39</v>
      </c>
      <c r="AA64" s="122" t="s">
        <v>96</v>
      </c>
      <c r="AB64" s="122" t="s">
        <v>3044</v>
      </c>
      <c r="AC64" s="427" t="s">
        <v>3038</v>
      </c>
      <c r="AD64" s="122" t="s">
        <v>97</v>
      </c>
      <c r="AE64" s="123">
        <v>7487.6</v>
      </c>
      <c r="AF64" s="123">
        <v>1643.25</v>
      </c>
      <c r="AG64" s="123">
        <v>155.66999999999999</v>
      </c>
      <c r="AH64" s="123">
        <v>0</v>
      </c>
      <c r="AI64" s="123">
        <v>0</v>
      </c>
      <c r="AJ64" s="123">
        <v>6000.02</v>
      </c>
      <c r="AK64" s="122">
        <v>155.66999999999999</v>
      </c>
      <c r="AL64" s="122" t="s">
        <v>98</v>
      </c>
      <c r="AM64" s="122" t="s">
        <v>99</v>
      </c>
      <c r="AN64" s="122" t="s">
        <v>100</v>
      </c>
      <c r="AO64" s="122" t="s">
        <v>3045</v>
      </c>
      <c r="AP64" s="122" t="s">
        <v>376</v>
      </c>
      <c r="AQ64" s="124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4"/>
      <c r="BJ64" s="122" t="s">
        <v>796</v>
      </c>
      <c r="BK64" s="119" t="s">
        <v>271</v>
      </c>
      <c r="BL64" s="119" t="s">
        <v>3062</v>
      </c>
      <c r="BM64" s="197">
        <v>6000</v>
      </c>
      <c r="BN64" s="115"/>
      <c r="BO64" s="116"/>
      <c r="BP64" s="116"/>
      <c r="BQ64" s="116"/>
    </row>
    <row r="65" spans="1:69" x14ac:dyDescent="0.3">
      <c r="A65" s="108"/>
      <c r="B65" s="37"/>
      <c r="C65" s="41"/>
      <c r="D65" s="118">
        <v>44445</v>
      </c>
      <c r="E65" s="119">
        <v>51</v>
      </c>
      <c r="F65" s="196">
        <v>18750.07</v>
      </c>
      <c r="G65" s="123">
        <v>20358.25</v>
      </c>
      <c r="H65" s="123">
        <v>3040.5</v>
      </c>
      <c r="I65" s="123">
        <v>486.48</v>
      </c>
      <c r="J65" s="123">
        <v>23885.23</v>
      </c>
      <c r="K65" s="123">
        <v>5135.16</v>
      </c>
      <c r="L65" s="123">
        <v>0</v>
      </c>
      <c r="M65" s="123">
        <v>0</v>
      </c>
      <c r="N65" s="123">
        <v>5135.16</v>
      </c>
      <c r="O65" s="123">
        <v>18750.07</v>
      </c>
      <c r="P65" s="123">
        <v>18750</v>
      </c>
      <c r="Q65" s="614" t="s">
        <v>3001</v>
      </c>
      <c r="R65" s="427" t="s">
        <v>3038</v>
      </c>
      <c r="S65" s="121"/>
      <c r="T65" s="122" t="s">
        <v>93</v>
      </c>
      <c r="U65" s="122" t="s">
        <v>94</v>
      </c>
      <c r="V65" s="122" t="s">
        <v>274</v>
      </c>
      <c r="W65" s="122" t="s">
        <v>377</v>
      </c>
      <c r="X65" s="122" t="s">
        <v>27</v>
      </c>
      <c r="Y65" s="122">
        <v>51</v>
      </c>
      <c r="Z65" s="653">
        <v>1.12233445566778E+39</v>
      </c>
      <c r="AA65" s="122" t="s">
        <v>96</v>
      </c>
      <c r="AB65" s="122" t="s">
        <v>3044</v>
      </c>
      <c r="AC65" s="427" t="s">
        <v>3038</v>
      </c>
      <c r="AD65" s="122" t="s">
        <v>97</v>
      </c>
      <c r="AE65" s="123">
        <v>23398.75</v>
      </c>
      <c r="AF65" s="123">
        <v>5135.16</v>
      </c>
      <c r="AG65" s="123">
        <v>486.48</v>
      </c>
      <c r="AH65" s="123">
        <v>0</v>
      </c>
      <c r="AI65" s="123">
        <v>0</v>
      </c>
      <c r="AJ65" s="123">
        <v>18750.07</v>
      </c>
      <c r="AK65" s="122">
        <v>486.48</v>
      </c>
      <c r="AL65" s="122" t="s">
        <v>98</v>
      </c>
      <c r="AM65" s="122" t="s">
        <v>99</v>
      </c>
      <c r="AN65" s="122" t="s">
        <v>100</v>
      </c>
      <c r="AO65" s="122" t="s">
        <v>3045</v>
      </c>
      <c r="AP65" s="122" t="s">
        <v>378</v>
      </c>
      <c r="AQ65" s="124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4"/>
      <c r="BJ65" s="122" t="s">
        <v>131</v>
      </c>
      <c r="BK65" s="119" t="s">
        <v>372</v>
      </c>
      <c r="BL65" s="119" t="s">
        <v>3055</v>
      </c>
      <c r="BM65" s="197">
        <v>18750</v>
      </c>
      <c r="BN65" s="115"/>
      <c r="BO65" s="116"/>
      <c r="BP65" s="116"/>
      <c r="BQ65" s="116"/>
    </row>
    <row r="66" spans="1:69" x14ac:dyDescent="0.3">
      <c r="A66" s="108"/>
      <c r="B66" s="37"/>
      <c r="C66" s="41"/>
      <c r="D66" s="118">
        <v>44441</v>
      </c>
      <c r="E66" s="119">
        <v>52</v>
      </c>
      <c r="F66" s="196">
        <v>4907.5</v>
      </c>
      <c r="G66" s="123">
        <v>4907.5</v>
      </c>
      <c r="H66" s="123">
        <v>0</v>
      </c>
      <c r="I66" s="123">
        <v>0</v>
      </c>
      <c r="J66" s="123">
        <v>4907.5</v>
      </c>
      <c r="K66" s="123">
        <v>0</v>
      </c>
      <c r="L66" s="123">
        <v>0</v>
      </c>
      <c r="M66" s="123">
        <v>0</v>
      </c>
      <c r="N66" s="123">
        <v>0</v>
      </c>
      <c r="O66" s="123">
        <v>4907.5</v>
      </c>
      <c r="P66" s="123">
        <v>4907.5</v>
      </c>
      <c r="Q66" s="614" t="s">
        <v>3007</v>
      </c>
      <c r="R66" s="427" t="s">
        <v>3037</v>
      </c>
      <c r="S66" s="121"/>
      <c r="T66" s="122" t="s">
        <v>93</v>
      </c>
      <c r="U66" s="122" t="s">
        <v>94</v>
      </c>
      <c r="V66" s="122" t="s">
        <v>227</v>
      </c>
      <c r="W66" s="122" t="s">
        <v>379</v>
      </c>
      <c r="X66" s="122" t="s">
        <v>27</v>
      </c>
      <c r="Y66" s="122">
        <v>52</v>
      </c>
      <c r="Z66" s="653">
        <v>1.12233445566778E+39</v>
      </c>
      <c r="AA66" s="122" t="s">
        <v>96</v>
      </c>
      <c r="AB66" s="122" t="s">
        <v>3044</v>
      </c>
      <c r="AC66" s="427" t="s">
        <v>3037</v>
      </c>
      <c r="AD66" s="122" t="s">
        <v>97</v>
      </c>
      <c r="AE66" s="123">
        <v>4907.5</v>
      </c>
      <c r="AF66" s="123">
        <v>0</v>
      </c>
      <c r="AG66" s="123">
        <v>0</v>
      </c>
      <c r="AH66" s="123">
        <v>0</v>
      </c>
      <c r="AI66" s="123">
        <v>0</v>
      </c>
      <c r="AJ66" s="123">
        <v>4907.5</v>
      </c>
      <c r="AK66" s="122">
        <v>0</v>
      </c>
      <c r="AL66" s="122" t="s">
        <v>98</v>
      </c>
      <c r="AM66" s="122" t="s">
        <v>104</v>
      </c>
      <c r="AN66" s="122" t="s">
        <v>105</v>
      </c>
      <c r="AO66" s="122" t="s">
        <v>3045</v>
      </c>
      <c r="AP66" s="122" t="s">
        <v>381</v>
      </c>
      <c r="AQ66" s="124"/>
      <c r="AR66" s="128" t="s">
        <v>93</v>
      </c>
      <c r="AS66" s="128" t="s">
        <v>106</v>
      </c>
      <c r="AT66" s="128" t="s">
        <v>803</v>
      </c>
      <c r="AU66" s="128" t="s">
        <v>21</v>
      </c>
      <c r="AV66" s="128">
        <v>1</v>
      </c>
      <c r="AW66" s="128" t="s">
        <v>2468</v>
      </c>
      <c r="AX66" s="128" t="s">
        <v>3047</v>
      </c>
      <c r="AY66" s="128" t="s">
        <v>3049</v>
      </c>
      <c r="AZ66" s="128" t="s">
        <v>2410</v>
      </c>
      <c r="BA66" s="128" t="s">
        <v>108</v>
      </c>
      <c r="BB66" s="128" t="s">
        <v>98</v>
      </c>
      <c r="BC66" s="128" t="s">
        <v>2469</v>
      </c>
      <c r="BD66" s="128" t="s">
        <v>380</v>
      </c>
      <c r="BE66" s="128" t="s">
        <v>2470</v>
      </c>
      <c r="BF66" s="128" t="s">
        <v>109</v>
      </c>
      <c r="BG66" s="128" t="s">
        <v>110</v>
      </c>
      <c r="BH66" s="128" t="s">
        <v>2471</v>
      </c>
      <c r="BI66" s="124"/>
      <c r="BJ66" s="122" t="s">
        <v>124</v>
      </c>
      <c r="BK66" s="119" t="s">
        <v>789</v>
      </c>
      <c r="BL66" s="119" t="s">
        <v>3055</v>
      </c>
      <c r="BM66" s="197">
        <v>4907.5</v>
      </c>
      <c r="BN66" s="115"/>
      <c r="BO66" s="116"/>
      <c r="BP66" s="116"/>
      <c r="BQ66" s="116"/>
    </row>
    <row r="67" spans="1:69" x14ac:dyDescent="0.3">
      <c r="A67" s="108"/>
      <c r="B67" s="37"/>
      <c r="C67" s="41"/>
      <c r="D67" s="118">
        <v>44448</v>
      </c>
      <c r="E67" s="119">
        <v>53</v>
      </c>
      <c r="F67" s="196">
        <v>225000.78000000003</v>
      </c>
      <c r="G67" s="123">
        <v>244299.00000000003</v>
      </c>
      <c r="H67" s="123">
        <v>36486</v>
      </c>
      <c r="I67" s="123">
        <v>5837.76</v>
      </c>
      <c r="J67" s="123">
        <v>286622.76</v>
      </c>
      <c r="K67" s="123">
        <v>61621.98</v>
      </c>
      <c r="L67" s="123">
        <v>0</v>
      </c>
      <c r="M67" s="123">
        <v>0</v>
      </c>
      <c r="N67" s="123">
        <v>61621.98</v>
      </c>
      <c r="O67" s="123">
        <v>225000.78</v>
      </c>
      <c r="P67" s="123">
        <v>112500.39</v>
      </c>
      <c r="Q67" s="614" t="s">
        <v>3002</v>
      </c>
      <c r="R67" s="427" t="s">
        <v>3037</v>
      </c>
      <c r="S67" s="121"/>
      <c r="T67" s="122" t="s">
        <v>93</v>
      </c>
      <c r="U67" s="122" t="s">
        <v>94</v>
      </c>
      <c r="V67" s="122" t="s">
        <v>242</v>
      </c>
      <c r="W67" s="122" t="s">
        <v>382</v>
      </c>
      <c r="X67" s="122" t="s">
        <v>27</v>
      </c>
      <c r="Y67" s="122">
        <v>53</v>
      </c>
      <c r="Z67" s="653">
        <v>1.12233445566778E+39</v>
      </c>
      <c r="AA67" s="122" t="s">
        <v>96</v>
      </c>
      <c r="AB67" s="122" t="s">
        <v>3044</v>
      </c>
      <c r="AC67" s="427" t="s">
        <v>3037</v>
      </c>
      <c r="AD67" s="122" t="s">
        <v>97</v>
      </c>
      <c r="AE67" s="123">
        <v>280785</v>
      </c>
      <c r="AF67" s="123">
        <v>61621.98</v>
      </c>
      <c r="AG67" s="123">
        <v>5837.76</v>
      </c>
      <c r="AH67" s="123">
        <v>0</v>
      </c>
      <c r="AI67" s="123">
        <v>0</v>
      </c>
      <c r="AJ67" s="123">
        <v>225000.78</v>
      </c>
      <c r="AK67" s="122">
        <v>5837.76</v>
      </c>
      <c r="AL67" s="122" t="s">
        <v>98</v>
      </c>
      <c r="AM67" s="122" t="s">
        <v>104</v>
      </c>
      <c r="AN67" s="122" t="s">
        <v>105</v>
      </c>
      <c r="AO67" s="122" t="s">
        <v>3045</v>
      </c>
      <c r="AP67" s="122" t="s">
        <v>384</v>
      </c>
      <c r="AQ67" s="124"/>
      <c r="AR67" s="128" t="s">
        <v>93</v>
      </c>
      <c r="AS67" s="128" t="s">
        <v>106</v>
      </c>
      <c r="AT67" s="128" t="s">
        <v>803</v>
      </c>
      <c r="AU67" s="128" t="s">
        <v>21</v>
      </c>
      <c r="AV67" s="128">
        <v>2</v>
      </c>
      <c r="AW67" s="128" t="s">
        <v>2472</v>
      </c>
      <c r="AX67" s="128" t="s">
        <v>3047</v>
      </c>
      <c r="AY67" s="128" t="s">
        <v>3048</v>
      </c>
      <c r="AZ67" s="128" t="s">
        <v>2426</v>
      </c>
      <c r="BA67" s="128" t="s">
        <v>108</v>
      </c>
      <c r="BB67" s="128" t="s">
        <v>98</v>
      </c>
      <c r="BC67" s="128" t="s">
        <v>2473</v>
      </c>
      <c r="BD67" s="128" t="s">
        <v>383</v>
      </c>
      <c r="BE67" s="128" t="s">
        <v>2474</v>
      </c>
      <c r="BF67" s="128" t="s">
        <v>109</v>
      </c>
      <c r="BG67" s="128" t="s">
        <v>110</v>
      </c>
      <c r="BH67" s="128" t="s">
        <v>2475</v>
      </c>
      <c r="BI67" s="124"/>
      <c r="BJ67" s="122" t="s">
        <v>164</v>
      </c>
      <c r="BK67" s="119" t="s">
        <v>707</v>
      </c>
      <c r="BL67" s="119" t="s">
        <v>3062</v>
      </c>
      <c r="BM67" s="197">
        <v>112500.39</v>
      </c>
      <c r="BN67" s="115"/>
      <c r="BO67" s="116"/>
      <c r="BP67" s="116"/>
      <c r="BQ67" s="116"/>
    </row>
    <row r="68" spans="1:69" x14ac:dyDescent="0.3">
      <c r="A68" s="108"/>
      <c r="B68" s="37"/>
      <c r="C68" s="41"/>
      <c r="D68" s="118">
        <v>44449</v>
      </c>
      <c r="E68" s="195">
        <v>54</v>
      </c>
      <c r="F68" s="196">
        <v>18000</v>
      </c>
      <c r="G68" s="123">
        <v>18000</v>
      </c>
      <c r="H68" s="123">
        <v>0</v>
      </c>
      <c r="I68" s="123">
        <v>0</v>
      </c>
      <c r="J68" s="123">
        <v>18000</v>
      </c>
      <c r="K68" s="123">
        <v>0</v>
      </c>
      <c r="L68" s="123">
        <v>0</v>
      </c>
      <c r="M68" s="123">
        <v>0</v>
      </c>
      <c r="N68" s="123">
        <v>0</v>
      </c>
      <c r="O68" s="123">
        <v>18000</v>
      </c>
      <c r="P68" s="123">
        <v>18000</v>
      </c>
      <c r="Q68" s="614" t="s">
        <v>3005</v>
      </c>
      <c r="R68" s="427" t="s">
        <v>3037</v>
      </c>
      <c r="S68" s="121"/>
      <c r="T68" s="122" t="s">
        <v>93</v>
      </c>
      <c r="U68" s="122" t="s">
        <v>94</v>
      </c>
      <c r="V68" s="122" t="s">
        <v>174</v>
      </c>
      <c r="W68" s="122" t="s">
        <v>385</v>
      </c>
      <c r="X68" s="122" t="s">
        <v>27</v>
      </c>
      <c r="Y68" s="122">
        <v>54</v>
      </c>
      <c r="Z68" s="653">
        <v>1.12233445566778E+39</v>
      </c>
      <c r="AA68" s="122" t="s">
        <v>96</v>
      </c>
      <c r="AB68" s="122" t="s">
        <v>3044</v>
      </c>
      <c r="AC68" s="427" t="s">
        <v>3037</v>
      </c>
      <c r="AD68" s="122" t="s">
        <v>97</v>
      </c>
      <c r="AE68" s="123">
        <v>18000</v>
      </c>
      <c r="AF68" s="123">
        <v>0</v>
      </c>
      <c r="AG68" s="123">
        <v>0</v>
      </c>
      <c r="AH68" s="123">
        <v>0</v>
      </c>
      <c r="AI68" s="123">
        <v>0</v>
      </c>
      <c r="AJ68" s="123">
        <v>18000</v>
      </c>
      <c r="AK68" s="122">
        <v>0</v>
      </c>
      <c r="AL68" s="122" t="s">
        <v>98</v>
      </c>
      <c r="AM68" s="122" t="s">
        <v>104</v>
      </c>
      <c r="AN68" s="122" t="s">
        <v>105</v>
      </c>
      <c r="AO68" s="122" t="s">
        <v>3045</v>
      </c>
      <c r="AP68" s="122" t="s">
        <v>387</v>
      </c>
      <c r="AQ68" s="124"/>
      <c r="AR68" s="128" t="s">
        <v>93</v>
      </c>
      <c r="AS68" s="128" t="s">
        <v>106</v>
      </c>
      <c r="AT68" s="128" t="s">
        <v>803</v>
      </c>
      <c r="AU68" s="128" t="s">
        <v>21</v>
      </c>
      <c r="AV68" s="128">
        <v>3</v>
      </c>
      <c r="AW68" s="128" t="s">
        <v>2476</v>
      </c>
      <c r="AX68" s="128" t="s">
        <v>3047</v>
      </c>
      <c r="AY68" s="128" t="s">
        <v>3048</v>
      </c>
      <c r="AZ68" s="128" t="s">
        <v>2458</v>
      </c>
      <c r="BA68" s="128" t="s">
        <v>108</v>
      </c>
      <c r="BB68" s="128" t="s">
        <v>98</v>
      </c>
      <c r="BC68" s="128" t="s">
        <v>2477</v>
      </c>
      <c r="BD68" s="128" t="s">
        <v>386</v>
      </c>
      <c r="BE68" s="128" t="s">
        <v>2478</v>
      </c>
      <c r="BF68" s="128" t="s">
        <v>109</v>
      </c>
      <c r="BG68" s="128" t="s">
        <v>110</v>
      </c>
      <c r="BH68" s="128" t="s">
        <v>2479</v>
      </c>
      <c r="BI68" s="124"/>
      <c r="BJ68" s="122" t="s">
        <v>175</v>
      </c>
      <c r="BK68" s="119" t="s">
        <v>271</v>
      </c>
      <c r="BL68" s="119" t="s">
        <v>3057</v>
      </c>
      <c r="BM68" s="197">
        <v>18000</v>
      </c>
      <c r="BN68" s="115"/>
      <c r="BO68" s="116"/>
      <c r="BP68" s="116"/>
      <c r="BQ68" s="116"/>
    </row>
    <row r="69" spans="1:69" x14ac:dyDescent="0.3">
      <c r="A69" s="108"/>
      <c r="B69" s="37"/>
      <c r="C69" s="41"/>
      <c r="D69" s="118">
        <v>44452</v>
      </c>
      <c r="E69" s="119">
        <v>55</v>
      </c>
      <c r="F69" s="198">
        <v>24000</v>
      </c>
      <c r="G69" s="123">
        <v>24000</v>
      </c>
      <c r="H69" s="123">
        <v>0</v>
      </c>
      <c r="I69" s="123">
        <v>0</v>
      </c>
      <c r="J69" s="123">
        <v>24000</v>
      </c>
      <c r="K69" s="123">
        <v>0</v>
      </c>
      <c r="L69" s="123">
        <v>0</v>
      </c>
      <c r="M69" s="123">
        <v>0</v>
      </c>
      <c r="N69" s="123">
        <v>0</v>
      </c>
      <c r="O69" s="123">
        <v>24000</v>
      </c>
      <c r="P69" s="123">
        <v>24000</v>
      </c>
      <c r="Q69" s="614" t="s">
        <v>3005</v>
      </c>
      <c r="R69" s="427" t="s">
        <v>3037</v>
      </c>
      <c r="S69" s="121"/>
      <c r="T69" s="122" t="s">
        <v>93</v>
      </c>
      <c r="U69" s="122" t="s">
        <v>94</v>
      </c>
      <c r="V69" s="122" t="s">
        <v>388</v>
      </c>
      <c r="W69" s="122" t="s">
        <v>389</v>
      </c>
      <c r="X69" s="122" t="s">
        <v>27</v>
      </c>
      <c r="Y69" s="122">
        <v>55</v>
      </c>
      <c r="Z69" s="653">
        <v>1.12233445566778E+39</v>
      </c>
      <c r="AA69" s="122" t="s">
        <v>96</v>
      </c>
      <c r="AB69" s="122" t="s">
        <v>3044</v>
      </c>
      <c r="AC69" s="427" t="s">
        <v>3037</v>
      </c>
      <c r="AD69" s="122" t="s">
        <v>97</v>
      </c>
      <c r="AE69" s="123">
        <v>24000</v>
      </c>
      <c r="AF69" s="123">
        <v>0</v>
      </c>
      <c r="AG69" s="123">
        <v>0</v>
      </c>
      <c r="AH69" s="123">
        <v>0</v>
      </c>
      <c r="AI69" s="123">
        <v>0</v>
      </c>
      <c r="AJ69" s="123">
        <v>24000</v>
      </c>
      <c r="AK69" s="122">
        <v>0</v>
      </c>
      <c r="AL69" s="122" t="s">
        <v>98</v>
      </c>
      <c r="AM69" s="122" t="s">
        <v>104</v>
      </c>
      <c r="AN69" s="122" t="s">
        <v>105</v>
      </c>
      <c r="AO69" s="122" t="s">
        <v>3045</v>
      </c>
      <c r="AP69" s="122" t="s">
        <v>391</v>
      </c>
      <c r="AQ69" s="124"/>
      <c r="AR69" s="128" t="s">
        <v>93</v>
      </c>
      <c r="AS69" s="128" t="s">
        <v>106</v>
      </c>
      <c r="AT69" s="128" t="s">
        <v>469</v>
      </c>
      <c r="AU69" s="128" t="s">
        <v>21</v>
      </c>
      <c r="AV69" s="128">
        <v>4</v>
      </c>
      <c r="AW69" s="128" t="s">
        <v>2480</v>
      </c>
      <c r="AX69" s="128" t="s">
        <v>3047</v>
      </c>
      <c r="AY69" s="128" t="s">
        <v>3048</v>
      </c>
      <c r="AZ69" s="128" t="s">
        <v>2481</v>
      </c>
      <c r="BA69" s="128" t="s">
        <v>108</v>
      </c>
      <c r="BB69" s="128" t="s">
        <v>98</v>
      </c>
      <c r="BC69" s="128" t="s">
        <v>2482</v>
      </c>
      <c r="BD69" s="128" t="s">
        <v>390</v>
      </c>
      <c r="BE69" s="128" t="s">
        <v>2483</v>
      </c>
      <c r="BF69" s="128" t="s">
        <v>109</v>
      </c>
      <c r="BG69" s="128" t="s">
        <v>110</v>
      </c>
      <c r="BH69" s="128" t="s">
        <v>2484</v>
      </c>
      <c r="BI69" s="124"/>
      <c r="BJ69" s="122" t="s">
        <v>179</v>
      </c>
      <c r="BK69" s="119" t="s">
        <v>787</v>
      </c>
      <c r="BL69" s="119" t="s">
        <v>3057</v>
      </c>
      <c r="BM69" s="197">
        <v>24000</v>
      </c>
      <c r="BN69" s="115"/>
      <c r="BO69" s="116"/>
      <c r="BP69" s="116"/>
      <c r="BQ69" s="116"/>
    </row>
    <row r="70" spans="1:69" x14ac:dyDescent="0.3">
      <c r="A70" s="108"/>
      <c r="B70" s="37"/>
      <c r="C70" s="41"/>
      <c r="D70" s="118">
        <v>44459</v>
      </c>
      <c r="E70" s="119">
        <v>56</v>
      </c>
      <c r="F70" s="196">
        <v>112500.39</v>
      </c>
      <c r="G70" s="123">
        <v>131798.61000000002</v>
      </c>
      <c r="H70" s="123">
        <v>36486</v>
      </c>
      <c r="I70" s="123">
        <v>5837.76</v>
      </c>
      <c r="J70" s="123">
        <v>174122.37000000002</v>
      </c>
      <c r="K70" s="123">
        <v>61621.98</v>
      </c>
      <c r="L70" s="123">
        <v>0</v>
      </c>
      <c r="M70" s="123">
        <v>0</v>
      </c>
      <c r="N70" s="123">
        <v>61621.98</v>
      </c>
      <c r="O70" s="123">
        <v>112500.39000000001</v>
      </c>
      <c r="P70" s="123">
        <v>112500.39</v>
      </c>
      <c r="Q70" s="614" t="s">
        <v>3006</v>
      </c>
      <c r="R70" s="427" t="s">
        <v>3037</v>
      </c>
      <c r="S70" s="121"/>
      <c r="T70" s="122" t="s">
        <v>93</v>
      </c>
      <c r="U70" s="122" t="s">
        <v>94</v>
      </c>
      <c r="V70" s="122" t="s">
        <v>242</v>
      </c>
      <c r="W70" s="122" t="s">
        <v>382</v>
      </c>
      <c r="X70" s="122" t="s">
        <v>27</v>
      </c>
      <c r="Y70" s="122">
        <v>56</v>
      </c>
      <c r="Z70" s="653">
        <v>1.12233445566778E+39</v>
      </c>
      <c r="AA70" s="122" t="s">
        <v>96</v>
      </c>
      <c r="AB70" s="122" t="s">
        <v>3044</v>
      </c>
      <c r="AC70" s="427" t="s">
        <v>3037</v>
      </c>
      <c r="AD70" s="122" t="s">
        <v>97</v>
      </c>
      <c r="AE70" s="123">
        <v>280785</v>
      </c>
      <c r="AF70" s="123">
        <v>61621.98</v>
      </c>
      <c r="AG70" s="123">
        <v>5837.76</v>
      </c>
      <c r="AH70" s="123">
        <v>0</v>
      </c>
      <c r="AI70" s="123">
        <v>0</v>
      </c>
      <c r="AJ70" s="123">
        <v>225000.78</v>
      </c>
      <c r="AK70" s="122">
        <v>5837.76</v>
      </c>
      <c r="AL70" s="122" t="s">
        <v>98</v>
      </c>
      <c r="AM70" s="122" t="s">
        <v>104</v>
      </c>
      <c r="AN70" s="122" t="s">
        <v>105</v>
      </c>
      <c r="AO70" s="122" t="s">
        <v>3045</v>
      </c>
      <c r="AP70" s="122" t="s">
        <v>384</v>
      </c>
      <c r="AQ70" s="124"/>
      <c r="AR70" s="128" t="s">
        <v>93</v>
      </c>
      <c r="AS70" s="128" t="s">
        <v>106</v>
      </c>
      <c r="AT70" s="128" t="s">
        <v>803</v>
      </c>
      <c r="AU70" s="128" t="s">
        <v>21</v>
      </c>
      <c r="AV70" s="128">
        <v>5</v>
      </c>
      <c r="AW70" s="128" t="s">
        <v>2472</v>
      </c>
      <c r="AX70" s="128" t="s">
        <v>3047</v>
      </c>
      <c r="AY70" s="128" t="s">
        <v>3048</v>
      </c>
      <c r="AZ70" s="128" t="s">
        <v>2426</v>
      </c>
      <c r="BA70" s="128" t="s">
        <v>108</v>
      </c>
      <c r="BB70" s="128" t="s">
        <v>98</v>
      </c>
      <c r="BC70" s="128" t="s">
        <v>2473</v>
      </c>
      <c r="BD70" s="128" t="s">
        <v>383</v>
      </c>
      <c r="BE70" s="128" t="s">
        <v>2474</v>
      </c>
      <c r="BF70" s="128" t="s">
        <v>109</v>
      </c>
      <c r="BG70" s="128" t="s">
        <v>110</v>
      </c>
      <c r="BH70" s="128" t="s">
        <v>2475</v>
      </c>
      <c r="BI70" s="124"/>
      <c r="BJ70" s="122" t="s">
        <v>208</v>
      </c>
      <c r="BK70" s="119" t="s">
        <v>359</v>
      </c>
      <c r="BL70" s="119" t="s">
        <v>3054</v>
      </c>
      <c r="BM70" s="197">
        <v>112500.39</v>
      </c>
      <c r="BN70" s="115"/>
      <c r="BO70" s="116"/>
      <c r="BP70" s="116"/>
      <c r="BQ70" s="116"/>
    </row>
    <row r="71" spans="1:69" x14ac:dyDescent="0.3">
      <c r="A71" s="108"/>
      <c r="B71" s="37"/>
      <c r="C71" s="41"/>
      <c r="D71" s="118">
        <v>44449</v>
      </c>
      <c r="E71" s="119">
        <v>57</v>
      </c>
      <c r="F71" s="196">
        <v>26500</v>
      </c>
      <c r="G71" s="123">
        <v>26500</v>
      </c>
      <c r="H71" s="123">
        <v>0</v>
      </c>
      <c r="I71" s="123">
        <v>0</v>
      </c>
      <c r="J71" s="123">
        <v>26500</v>
      </c>
      <c r="K71" s="123">
        <v>0</v>
      </c>
      <c r="L71" s="123">
        <v>0</v>
      </c>
      <c r="M71" s="123">
        <v>0</v>
      </c>
      <c r="N71" s="123">
        <v>0</v>
      </c>
      <c r="O71" s="123">
        <v>26500</v>
      </c>
      <c r="P71" s="123">
        <v>26500</v>
      </c>
      <c r="Q71" s="614" t="s">
        <v>3005</v>
      </c>
      <c r="R71" s="427" t="s">
        <v>3036</v>
      </c>
      <c r="S71" s="121"/>
      <c r="T71" s="122" t="s">
        <v>93</v>
      </c>
      <c r="U71" s="122" t="s">
        <v>94</v>
      </c>
      <c r="V71" s="122" t="s">
        <v>152</v>
      </c>
      <c r="W71" s="122" t="s">
        <v>392</v>
      </c>
      <c r="X71" s="122" t="s">
        <v>27</v>
      </c>
      <c r="Y71" s="122">
        <v>57</v>
      </c>
      <c r="Z71" s="653">
        <v>1.12233445566778E+39</v>
      </c>
      <c r="AA71" s="122" t="s">
        <v>96</v>
      </c>
      <c r="AB71" s="122" t="s">
        <v>3044</v>
      </c>
      <c r="AC71" s="427" t="s">
        <v>3036</v>
      </c>
      <c r="AD71" s="122" t="s">
        <v>97</v>
      </c>
      <c r="AE71" s="123">
        <v>26500</v>
      </c>
      <c r="AF71" s="123">
        <v>0</v>
      </c>
      <c r="AG71" s="123">
        <v>0</v>
      </c>
      <c r="AH71" s="123">
        <v>0</v>
      </c>
      <c r="AI71" s="123">
        <v>0</v>
      </c>
      <c r="AJ71" s="123">
        <v>26500</v>
      </c>
      <c r="AK71" s="122">
        <v>0</v>
      </c>
      <c r="AL71" s="122" t="s">
        <v>98</v>
      </c>
      <c r="AM71" s="122" t="s">
        <v>104</v>
      </c>
      <c r="AN71" s="122" t="s">
        <v>105</v>
      </c>
      <c r="AO71" s="122" t="s">
        <v>3045</v>
      </c>
      <c r="AP71" s="122" t="s">
        <v>394</v>
      </c>
      <c r="AQ71" s="124"/>
      <c r="AR71" s="128" t="s">
        <v>93</v>
      </c>
      <c r="AS71" s="128" t="s">
        <v>106</v>
      </c>
      <c r="AT71" s="128" t="s">
        <v>803</v>
      </c>
      <c r="AU71" s="128" t="s">
        <v>21</v>
      </c>
      <c r="AV71" s="128">
        <v>6</v>
      </c>
      <c r="AW71" s="128" t="s">
        <v>2485</v>
      </c>
      <c r="AX71" s="128" t="s">
        <v>3047</v>
      </c>
      <c r="AY71" s="128" t="s">
        <v>3048</v>
      </c>
      <c r="AZ71" s="128" t="s">
        <v>2458</v>
      </c>
      <c r="BA71" s="128" t="s">
        <v>108</v>
      </c>
      <c r="BB71" s="128" t="s">
        <v>98</v>
      </c>
      <c r="BC71" s="128" t="s">
        <v>2486</v>
      </c>
      <c r="BD71" s="128" t="s">
        <v>393</v>
      </c>
      <c r="BE71" s="128" t="s">
        <v>2487</v>
      </c>
      <c r="BF71" s="128" t="s">
        <v>109</v>
      </c>
      <c r="BG71" s="128" t="s">
        <v>110</v>
      </c>
      <c r="BH71" s="128" t="s">
        <v>2488</v>
      </c>
      <c r="BI71" s="124"/>
      <c r="BJ71" s="122" t="s">
        <v>170</v>
      </c>
      <c r="BK71" s="119" t="s">
        <v>271</v>
      </c>
      <c r="BL71" s="119" t="s">
        <v>3063</v>
      </c>
      <c r="BM71" s="197">
        <v>26500</v>
      </c>
      <c r="BN71" s="115"/>
      <c r="BO71" s="116"/>
      <c r="BP71" s="116"/>
      <c r="BQ71" s="117"/>
    </row>
    <row r="72" spans="1:69" x14ac:dyDescent="0.3">
      <c r="A72" s="108"/>
      <c r="B72" s="37"/>
      <c r="C72" s="41"/>
      <c r="D72" s="118">
        <v>44460</v>
      </c>
      <c r="E72" s="195">
        <v>58</v>
      </c>
      <c r="F72" s="198">
        <v>15000</v>
      </c>
      <c r="G72" s="123">
        <v>15000</v>
      </c>
      <c r="H72" s="123">
        <v>0</v>
      </c>
      <c r="I72" s="123">
        <v>0</v>
      </c>
      <c r="J72" s="123">
        <v>15000</v>
      </c>
      <c r="K72" s="123">
        <v>0</v>
      </c>
      <c r="L72" s="123">
        <v>0</v>
      </c>
      <c r="M72" s="123">
        <v>0</v>
      </c>
      <c r="N72" s="123">
        <v>0</v>
      </c>
      <c r="O72" s="123">
        <v>15000</v>
      </c>
      <c r="P72" s="123">
        <v>37000</v>
      </c>
      <c r="Q72" s="614" t="s">
        <v>3003</v>
      </c>
      <c r="R72" s="427" t="s">
        <v>3036</v>
      </c>
      <c r="S72" s="121"/>
      <c r="T72" s="122" t="s">
        <v>93</v>
      </c>
      <c r="U72" s="122" t="s">
        <v>94</v>
      </c>
      <c r="V72" s="122" t="s">
        <v>155</v>
      </c>
      <c r="W72" s="122" t="s">
        <v>395</v>
      </c>
      <c r="X72" s="122" t="s">
        <v>27</v>
      </c>
      <c r="Y72" s="122">
        <v>58</v>
      </c>
      <c r="Z72" s="653">
        <v>1.12233445566778E+39</v>
      </c>
      <c r="AA72" s="122" t="s">
        <v>96</v>
      </c>
      <c r="AB72" s="122" t="s">
        <v>3044</v>
      </c>
      <c r="AC72" s="427" t="s">
        <v>3036</v>
      </c>
      <c r="AD72" s="122" t="s">
        <v>97</v>
      </c>
      <c r="AE72" s="123">
        <v>15000</v>
      </c>
      <c r="AF72" s="123">
        <v>0</v>
      </c>
      <c r="AG72" s="123">
        <v>0</v>
      </c>
      <c r="AH72" s="123">
        <v>0</v>
      </c>
      <c r="AI72" s="123">
        <v>0</v>
      </c>
      <c r="AJ72" s="123">
        <v>15000</v>
      </c>
      <c r="AK72" s="122">
        <v>0</v>
      </c>
      <c r="AL72" s="122" t="s">
        <v>98</v>
      </c>
      <c r="AM72" s="122" t="s">
        <v>104</v>
      </c>
      <c r="AN72" s="122" t="s">
        <v>105</v>
      </c>
      <c r="AO72" s="122" t="s">
        <v>3045</v>
      </c>
      <c r="AP72" s="122" t="s">
        <v>396</v>
      </c>
      <c r="AQ72" s="124"/>
      <c r="AR72" s="128" t="s">
        <v>93</v>
      </c>
      <c r="AS72" s="128" t="s">
        <v>106</v>
      </c>
      <c r="AT72" s="128" t="s">
        <v>469</v>
      </c>
      <c r="AU72" s="128" t="s">
        <v>21</v>
      </c>
      <c r="AV72" s="128">
        <v>7</v>
      </c>
      <c r="AW72" s="128" t="s">
        <v>2489</v>
      </c>
      <c r="AX72" s="128" t="s">
        <v>3047</v>
      </c>
      <c r="AY72" s="128" t="s">
        <v>3048</v>
      </c>
      <c r="AZ72" s="128" t="s">
        <v>2443</v>
      </c>
      <c r="BA72" s="128" t="s">
        <v>108</v>
      </c>
      <c r="BB72" s="128" t="s">
        <v>98</v>
      </c>
      <c r="BC72" s="128" t="s">
        <v>2490</v>
      </c>
      <c r="BD72" s="128" t="s">
        <v>2491</v>
      </c>
      <c r="BE72" s="128" t="s">
        <v>2492</v>
      </c>
      <c r="BF72" s="128" t="s">
        <v>109</v>
      </c>
      <c r="BG72" s="128" t="s">
        <v>110</v>
      </c>
      <c r="BH72" s="128" t="s">
        <v>2493</v>
      </c>
      <c r="BI72" s="124"/>
      <c r="BJ72" s="122" t="s">
        <v>211</v>
      </c>
      <c r="BK72" s="119" t="s">
        <v>521</v>
      </c>
      <c r="BL72" s="119" t="s">
        <v>3054</v>
      </c>
      <c r="BM72" s="197">
        <v>37000</v>
      </c>
      <c r="BN72" s="115"/>
      <c r="BO72" s="116"/>
      <c r="BP72" s="116"/>
      <c r="BQ72" s="117"/>
    </row>
    <row r="73" spans="1:69" x14ac:dyDescent="0.3">
      <c r="A73" s="108"/>
      <c r="B73" s="37"/>
      <c r="C73" s="41"/>
      <c r="D73" s="118">
        <v>44460</v>
      </c>
      <c r="E73" s="119">
        <v>59</v>
      </c>
      <c r="F73" s="198">
        <v>22000</v>
      </c>
      <c r="G73" s="123">
        <v>22000</v>
      </c>
      <c r="H73" s="123">
        <v>0</v>
      </c>
      <c r="I73" s="123">
        <v>0</v>
      </c>
      <c r="J73" s="123">
        <v>22000</v>
      </c>
      <c r="K73" s="123">
        <v>0</v>
      </c>
      <c r="L73" s="123">
        <v>0</v>
      </c>
      <c r="M73" s="123">
        <v>0</v>
      </c>
      <c r="N73" s="123">
        <v>0</v>
      </c>
      <c r="O73" s="123">
        <v>22000</v>
      </c>
      <c r="P73" s="123"/>
      <c r="Q73" s="614"/>
      <c r="R73" s="427" t="s">
        <v>3036</v>
      </c>
      <c r="S73" s="121"/>
      <c r="T73" s="122" t="s">
        <v>93</v>
      </c>
      <c r="U73" s="122" t="s">
        <v>94</v>
      </c>
      <c r="V73" s="122" t="s">
        <v>180</v>
      </c>
      <c r="W73" s="122" t="s">
        <v>397</v>
      </c>
      <c r="X73" s="122" t="s">
        <v>27</v>
      </c>
      <c r="Y73" s="122">
        <v>59</v>
      </c>
      <c r="Z73" s="653">
        <v>1.12233445566778E+39</v>
      </c>
      <c r="AA73" s="122" t="s">
        <v>96</v>
      </c>
      <c r="AB73" s="122" t="s">
        <v>3044</v>
      </c>
      <c r="AC73" s="427" t="s">
        <v>3036</v>
      </c>
      <c r="AD73" s="122" t="s">
        <v>97</v>
      </c>
      <c r="AE73" s="123">
        <v>22000</v>
      </c>
      <c r="AF73" s="123">
        <v>0</v>
      </c>
      <c r="AG73" s="123">
        <v>0</v>
      </c>
      <c r="AH73" s="123">
        <v>0</v>
      </c>
      <c r="AI73" s="123">
        <v>0</v>
      </c>
      <c r="AJ73" s="123">
        <v>22000</v>
      </c>
      <c r="AK73" s="122">
        <v>0</v>
      </c>
      <c r="AL73" s="122" t="s">
        <v>98</v>
      </c>
      <c r="AM73" s="122" t="s">
        <v>104</v>
      </c>
      <c r="AN73" s="122" t="s">
        <v>105</v>
      </c>
      <c r="AO73" s="122" t="s">
        <v>3045</v>
      </c>
      <c r="AP73" s="122" t="s">
        <v>398</v>
      </c>
      <c r="AQ73" s="124"/>
      <c r="AR73" s="128" t="s">
        <v>93</v>
      </c>
      <c r="AS73" s="128" t="s">
        <v>106</v>
      </c>
      <c r="AT73" s="128" t="s">
        <v>469</v>
      </c>
      <c r="AU73" s="128" t="s">
        <v>21</v>
      </c>
      <c r="AV73" s="128">
        <v>8</v>
      </c>
      <c r="AW73" s="128" t="s">
        <v>2489</v>
      </c>
      <c r="AX73" s="128" t="s">
        <v>3047</v>
      </c>
      <c r="AY73" s="128" t="s">
        <v>3048</v>
      </c>
      <c r="AZ73" s="128" t="s">
        <v>2443</v>
      </c>
      <c r="BA73" s="128" t="s">
        <v>108</v>
      </c>
      <c r="BB73" s="128" t="s">
        <v>98</v>
      </c>
      <c r="BC73" s="128" t="s">
        <v>2490</v>
      </c>
      <c r="BD73" s="128" t="s">
        <v>2491</v>
      </c>
      <c r="BE73" s="128" t="s">
        <v>2492</v>
      </c>
      <c r="BF73" s="128" t="s">
        <v>109</v>
      </c>
      <c r="BG73" s="128" t="s">
        <v>110</v>
      </c>
      <c r="BH73" s="128" t="s">
        <v>2493</v>
      </c>
      <c r="BI73" s="124"/>
      <c r="BJ73" s="122"/>
      <c r="BK73" s="122"/>
      <c r="BL73" s="122"/>
      <c r="BM73" s="130"/>
      <c r="BN73" s="115"/>
      <c r="BO73" s="116"/>
      <c r="BP73" s="116"/>
      <c r="BQ73" s="117"/>
    </row>
    <row r="74" spans="1:69" x14ac:dyDescent="0.3">
      <c r="A74" s="108"/>
      <c r="B74" s="37"/>
      <c r="C74" s="41"/>
      <c r="D74" s="118">
        <v>44440</v>
      </c>
      <c r="E74" s="119">
        <v>60</v>
      </c>
      <c r="F74" s="196">
        <v>11742.1</v>
      </c>
      <c r="G74" s="123">
        <v>0</v>
      </c>
      <c r="H74" s="123">
        <v>10122.5</v>
      </c>
      <c r="I74" s="123">
        <v>1619.6</v>
      </c>
      <c r="J74" s="123">
        <v>11742.1</v>
      </c>
      <c r="K74" s="123">
        <v>0</v>
      </c>
      <c r="L74" s="123">
        <v>0</v>
      </c>
      <c r="M74" s="123">
        <v>0</v>
      </c>
      <c r="N74" s="123">
        <v>0</v>
      </c>
      <c r="O74" s="123">
        <v>11742.1</v>
      </c>
      <c r="P74" s="123">
        <v>11272.46</v>
      </c>
      <c r="Q74" s="614" t="s">
        <v>3007</v>
      </c>
      <c r="R74" s="427" t="s">
        <v>3035</v>
      </c>
      <c r="S74" s="121"/>
      <c r="T74" s="122" t="s">
        <v>93</v>
      </c>
      <c r="U74" s="122" t="s">
        <v>94</v>
      </c>
      <c r="V74" s="122" t="s">
        <v>399</v>
      </c>
      <c r="W74" s="122" t="s">
        <v>400</v>
      </c>
      <c r="X74" s="122" t="s">
        <v>19</v>
      </c>
      <c r="Y74" s="122">
        <v>60</v>
      </c>
      <c r="Z74" s="653">
        <v>1.12233445566778E+39</v>
      </c>
      <c r="AA74" s="122" t="s">
        <v>96</v>
      </c>
      <c r="AB74" s="122" t="s">
        <v>3044</v>
      </c>
      <c r="AC74" s="427" t="s">
        <v>3035</v>
      </c>
      <c r="AD74" s="122" t="s">
        <v>97</v>
      </c>
      <c r="AE74" s="123">
        <v>10122.5</v>
      </c>
      <c r="AF74" s="123">
        <v>0</v>
      </c>
      <c r="AG74" s="123">
        <v>1619.6</v>
      </c>
      <c r="AH74" s="123">
        <v>0</v>
      </c>
      <c r="AI74" s="123">
        <v>0</v>
      </c>
      <c r="AJ74" s="123">
        <v>11742.1</v>
      </c>
      <c r="AK74" s="122">
        <v>1619.6</v>
      </c>
      <c r="AL74" s="122" t="s">
        <v>98</v>
      </c>
      <c r="AM74" s="122" t="s">
        <v>104</v>
      </c>
      <c r="AN74" s="122" t="s">
        <v>105</v>
      </c>
      <c r="AO74" s="122" t="s">
        <v>3045</v>
      </c>
      <c r="AP74" s="122" t="s">
        <v>402</v>
      </c>
      <c r="AQ74" s="124"/>
      <c r="AR74" s="128" t="s">
        <v>93</v>
      </c>
      <c r="AS74" s="128" t="s">
        <v>106</v>
      </c>
      <c r="AT74" s="128" t="s">
        <v>803</v>
      </c>
      <c r="AU74" s="128" t="s">
        <v>21</v>
      </c>
      <c r="AV74" s="128">
        <v>9</v>
      </c>
      <c r="AW74" s="128" t="s">
        <v>2494</v>
      </c>
      <c r="AX74" s="128" t="s">
        <v>3047</v>
      </c>
      <c r="AY74" s="128" t="s">
        <v>3048</v>
      </c>
      <c r="AZ74" s="128" t="s">
        <v>2495</v>
      </c>
      <c r="BA74" s="128" t="s">
        <v>108</v>
      </c>
      <c r="BB74" s="128" t="s">
        <v>98</v>
      </c>
      <c r="BC74" s="128" t="s">
        <v>2496</v>
      </c>
      <c r="BD74" s="128" t="s">
        <v>401</v>
      </c>
      <c r="BE74" s="128" t="s">
        <v>2497</v>
      </c>
      <c r="BF74" s="128" t="s">
        <v>109</v>
      </c>
      <c r="BG74" s="128" t="s">
        <v>110</v>
      </c>
      <c r="BH74" s="128" t="s">
        <v>2498</v>
      </c>
      <c r="BI74" s="124"/>
      <c r="BJ74" s="122" t="s">
        <v>120</v>
      </c>
      <c r="BK74" s="119" t="s">
        <v>517</v>
      </c>
      <c r="BL74" s="119" t="s">
        <v>3064</v>
      </c>
      <c r="BM74" s="197">
        <v>11272.46</v>
      </c>
      <c r="BN74" s="115"/>
      <c r="BO74" s="116"/>
      <c r="BP74" s="116"/>
      <c r="BQ74" s="116"/>
    </row>
    <row r="75" spans="1:69" x14ac:dyDescent="0.3">
      <c r="A75" s="108"/>
      <c r="B75" s="37"/>
      <c r="C75" s="41"/>
      <c r="D75" s="118">
        <v>44440</v>
      </c>
      <c r="E75" s="119">
        <v>61</v>
      </c>
      <c r="F75" s="196">
        <v>-469.63760000000002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404.875</v>
      </c>
      <c r="M75" s="123">
        <v>64.78</v>
      </c>
      <c r="N75" s="123">
        <v>469.65499999999997</v>
      </c>
      <c r="O75" s="123">
        <v>-469.65499999999997</v>
      </c>
      <c r="P75" s="123"/>
      <c r="Q75" s="624"/>
      <c r="R75" s="427" t="s">
        <v>3035</v>
      </c>
      <c r="S75" s="121"/>
      <c r="T75" s="122" t="s">
        <v>93</v>
      </c>
      <c r="U75" s="122" t="s">
        <v>115</v>
      </c>
      <c r="V75" s="122" t="s">
        <v>152</v>
      </c>
      <c r="W75" s="122" t="s">
        <v>403</v>
      </c>
      <c r="X75" s="122" t="s">
        <v>139</v>
      </c>
      <c r="Y75" s="122">
        <v>61</v>
      </c>
      <c r="Z75" s="653">
        <v>1.12233445566778E+39</v>
      </c>
      <c r="AA75" s="122" t="s">
        <v>96</v>
      </c>
      <c r="AB75" s="122" t="s">
        <v>3044</v>
      </c>
      <c r="AC75" s="427" t="s">
        <v>3035</v>
      </c>
      <c r="AD75" s="122" t="s">
        <v>118</v>
      </c>
      <c r="AE75" s="123">
        <v>404.86</v>
      </c>
      <c r="AF75" s="123">
        <v>0</v>
      </c>
      <c r="AG75" s="123">
        <v>64.78</v>
      </c>
      <c r="AH75" s="123">
        <v>0</v>
      </c>
      <c r="AI75" s="123">
        <v>0</v>
      </c>
      <c r="AJ75" s="123">
        <v>469.64</v>
      </c>
      <c r="AK75" s="122">
        <v>64.78</v>
      </c>
      <c r="AL75" s="122" t="s">
        <v>98</v>
      </c>
      <c r="AM75" s="122" t="s">
        <v>104</v>
      </c>
      <c r="AN75" s="122" t="s">
        <v>100</v>
      </c>
      <c r="AO75" s="122" t="s">
        <v>3045</v>
      </c>
      <c r="AP75" s="122" t="s">
        <v>404</v>
      </c>
      <c r="AQ75" s="124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4"/>
      <c r="BJ75" s="122"/>
      <c r="BK75" s="122"/>
      <c r="BL75" s="122"/>
      <c r="BM75" s="130"/>
      <c r="BN75" s="115"/>
      <c r="BO75" s="116"/>
      <c r="BP75" s="116"/>
      <c r="BQ75" s="116"/>
    </row>
    <row r="76" spans="1:69" x14ac:dyDescent="0.3">
      <c r="A76" s="108"/>
      <c r="B76" s="37"/>
      <c r="C76" s="41"/>
      <c r="D76" s="118">
        <v>44440</v>
      </c>
      <c r="E76" s="195">
        <v>62</v>
      </c>
      <c r="F76" s="196">
        <v>3179.7999999999997</v>
      </c>
      <c r="G76" s="123">
        <v>3179.7999999999997</v>
      </c>
      <c r="H76" s="123">
        <v>0</v>
      </c>
      <c r="I76" s="123">
        <v>0</v>
      </c>
      <c r="J76" s="123">
        <v>3179.7999999999997</v>
      </c>
      <c r="K76" s="123">
        <v>0</v>
      </c>
      <c r="L76" s="123">
        <v>0</v>
      </c>
      <c r="M76" s="123">
        <v>0</v>
      </c>
      <c r="N76" s="123">
        <v>0</v>
      </c>
      <c r="O76" s="123">
        <v>3179.7999999999997</v>
      </c>
      <c r="P76" s="123">
        <v>3179.8</v>
      </c>
      <c r="Q76" s="614" t="s">
        <v>3007</v>
      </c>
      <c r="R76" s="427" t="s">
        <v>3035</v>
      </c>
      <c r="S76" s="121"/>
      <c r="T76" s="122" t="s">
        <v>93</v>
      </c>
      <c r="U76" s="122" t="s">
        <v>94</v>
      </c>
      <c r="V76" s="122" t="s">
        <v>399</v>
      </c>
      <c r="W76" s="122" t="s">
        <v>405</v>
      </c>
      <c r="X76" s="122" t="s">
        <v>19</v>
      </c>
      <c r="Y76" s="122">
        <v>62</v>
      </c>
      <c r="Z76" s="653">
        <v>1.12233445566778E+39</v>
      </c>
      <c r="AA76" s="122" t="s">
        <v>96</v>
      </c>
      <c r="AB76" s="122" t="s">
        <v>3044</v>
      </c>
      <c r="AC76" s="427" t="s">
        <v>3035</v>
      </c>
      <c r="AD76" s="122" t="s">
        <v>97</v>
      </c>
      <c r="AE76" s="123">
        <v>3179.8</v>
      </c>
      <c r="AF76" s="123">
        <v>0</v>
      </c>
      <c r="AG76" s="123">
        <v>0</v>
      </c>
      <c r="AH76" s="123">
        <v>0</v>
      </c>
      <c r="AI76" s="123">
        <v>0</v>
      </c>
      <c r="AJ76" s="123">
        <v>3179.8</v>
      </c>
      <c r="AK76" s="122">
        <v>0</v>
      </c>
      <c r="AL76" s="122" t="s">
        <v>98</v>
      </c>
      <c r="AM76" s="122" t="s">
        <v>104</v>
      </c>
      <c r="AN76" s="122" t="s">
        <v>105</v>
      </c>
      <c r="AO76" s="122" t="s">
        <v>3045</v>
      </c>
      <c r="AP76" s="122" t="s">
        <v>407</v>
      </c>
      <c r="AQ76" s="124"/>
      <c r="AR76" s="128" t="s">
        <v>93</v>
      </c>
      <c r="AS76" s="128" t="s">
        <v>106</v>
      </c>
      <c r="AT76" s="128" t="s">
        <v>803</v>
      </c>
      <c r="AU76" s="128" t="s">
        <v>21</v>
      </c>
      <c r="AV76" s="128">
        <v>2</v>
      </c>
      <c r="AW76" s="128" t="s">
        <v>2499</v>
      </c>
      <c r="AX76" s="128" t="s">
        <v>3047</v>
      </c>
      <c r="AY76" s="128" t="s">
        <v>3048</v>
      </c>
      <c r="AZ76" s="128" t="s">
        <v>2495</v>
      </c>
      <c r="BA76" s="128" t="s">
        <v>108</v>
      </c>
      <c r="BB76" s="128" t="s">
        <v>98</v>
      </c>
      <c r="BC76" s="128" t="s">
        <v>2500</v>
      </c>
      <c r="BD76" s="128" t="s">
        <v>406</v>
      </c>
      <c r="BE76" s="128" t="s">
        <v>2501</v>
      </c>
      <c r="BF76" s="128" t="s">
        <v>109</v>
      </c>
      <c r="BG76" s="128" t="s">
        <v>110</v>
      </c>
      <c r="BH76" s="128" t="s">
        <v>2502</v>
      </c>
      <c r="BI76" s="124"/>
      <c r="BJ76" s="122" t="s">
        <v>123</v>
      </c>
      <c r="BK76" s="119" t="s">
        <v>517</v>
      </c>
      <c r="BL76" s="119" t="s">
        <v>3056</v>
      </c>
      <c r="BM76" s="197">
        <v>3179.8</v>
      </c>
      <c r="BN76" s="115"/>
      <c r="BO76" s="116"/>
      <c r="BP76" s="116"/>
      <c r="BQ76" s="116"/>
    </row>
    <row r="77" spans="1:69" x14ac:dyDescent="0.3">
      <c r="A77" s="108"/>
      <c r="B77" s="37"/>
      <c r="C77" s="41"/>
      <c r="D77" s="118">
        <v>44442</v>
      </c>
      <c r="E77" s="119">
        <v>63</v>
      </c>
      <c r="F77" s="196">
        <v>2348.42</v>
      </c>
      <c r="G77" s="123">
        <v>0</v>
      </c>
      <c r="H77" s="123">
        <v>2024.5</v>
      </c>
      <c r="I77" s="123">
        <v>323.92</v>
      </c>
      <c r="J77" s="123">
        <v>2348.42</v>
      </c>
      <c r="K77" s="123">
        <v>0</v>
      </c>
      <c r="L77" s="123">
        <v>0</v>
      </c>
      <c r="M77" s="123">
        <v>0</v>
      </c>
      <c r="N77" s="123">
        <v>0</v>
      </c>
      <c r="O77" s="123">
        <v>2348.42</v>
      </c>
      <c r="P77" s="123">
        <v>2348.42</v>
      </c>
      <c r="Q77" s="614" t="s">
        <v>3001</v>
      </c>
      <c r="R77" s="427" t="s">
        <v>3035</v>
      </c>
      <c r="S77" s="121"/>
      <c r="T77" s="122" t="s">
        <v>93</v>
      </c>
      <c r="U77" s="122" t="s">
        <v>94</v>
      </c>
      <c r="V77" s="122" t="s">
        <v>408</v>
      </c>
      <c r="W77" s="122" t="s">
        <v>409</v>
      </c>
      <c r="X77" s="122" t="s">
        <v>19</v>
      </c>
      <c r="Y77" s="122">
        <v>63</v>
      </c>
      <c r="Z77" s="653">
        <v>1.12233445566778E+39</v>
      </c>
      <c r="AA77" s="122" t="s">
        <v>96</v>
      </c>
      <c r="AB77" s="122" t="s">
        <v>3044</v>
      </c>
      <c r="AC77" s="427" t="s">
        <v>3035</v>
      </c>
      <c r="AD77" s="122" t="s">
        <v>97</v>
      </c>
      <c r="AE77" s="123">
        <v>2024.5</v>
      </c>
      <c r="AF77" s="123">
        <v>0</v>
      </c>
      <c r="AG77" s="123">
        <v>323.92</v>
      </c>
      <c r="AH77" s="123">
        <v>0</v>
      </c>
      <c r="AI77" s="123">
        <v>0</v>
      </c>
      <c r="AJ77" s="123">
        <v>2348.42</v>
      </c>
      <c r="AK77" s="122">
        <v>323.92</v>
      </c>
      <c r="AL77" s="122" t="s">
        <v>98</v>
      </c>
      <c r="AM77" s="122" t="s">
        <v>104</v>
      </c>
      <c r="AN77" s="122" t="s">
        <v>105</v>
      </c>
      <c r="AO77" s="122" t="s">
        <v>3045</v>
      </c>
      <c r="AP77" s="122" t="s">
        <v>411</v>
      </c>
      <c r="AQ77" s="124"/>
      <c r="AR77" s="128" t="s">
        <v>93</v>
      </c>
      <c r="AS77" s="128" t="s">
        <v>106</v>
      </c>
      <c r="AT77" s="128" t="s">
        <v>803</v>
      </c>
      <c r="AU77" s="128" t="s">
        <v>21</v>
      </c>
      <c r="AV77" s="128">
        <v>2</v>
      </c>
      <c r="AW77" s="128" t="s">
        <v>2503</v>
      </c>
      <c r="AX77" s="128" t="s">
        <v>3047</v>
      </c>
      <c r="AY77" s="128" t="s">
        <v>3048</v>
      </c>
      <c r="AZ77" s="128" t="s">
        <v>2504</v>
      </c>
      <c r="BA77" s="128" t="s">
        <v>108</v>
      </c>
      <c r="BB77" s="128" t="s">
        <v>98</v>
      </c>
      <c r="BC77" s="128" t="s">
        <v>2505</v>
      </c>
      <c r="BD77" s="128" t="s">
        <v>410</v>
      </c>
      <c r="BE77" s="128" t="s">
        <v>2506</v>
      </c>
      <c r="BF77" s="128" t="s">
        <v>109</v>
      </c>
      <c r="BG77" s="128" t="s">
        <v>110</v>
      </c>
      <c r="BH77" s="128" t="s">
        <v>2507</v>
      </c>
      <c r="BI77" s="124"/>
      <c r="BJ77" s="122" t="s">
        <v>129</v>
      </c>
      <c r="BK77" s="119" t="s">
        <v>698</v>
      </c>
      <c r="BL77" s="119" t="s">
        <v>3056</v>
      </c>
      <c r="BM77" s="197">
        <v>2348.42</v>
      </c>
      <c r="BN77" s="115"/>
      <c r="BO77" s="116"/>
      <c r="BP77" s="116"/>
      <c r="BQ77" s="116"/>
    </row>
    <row r="78" spans="1:69" x14ac:dyDescent="0.3">
      <c r="A78" s="108"/>
      <c r="B78" s="37"/>
      <c r="C78" s="41"/>
      <c r="D78" s="118">
        <v>44446</v>
      </c>
      <c r="E78" s="119">
        <v>64</v>
      </c>
      <c r="F78" s="196">
        <v>59300.94</v>
      </c>
      <c r="G78" s="123">
        <v>59300.94</v>
      </c>
      <c r="H78" s="123">
        <v>0</v>
      </c>
      <c r="I78" s="123">
        <v>0</v>
      </c>
      <c r="J78" s="123">
        <v>59300.94</v>
      </c>
      <c r="K78" s="123">
        <v>0</v>
      </c>
      <c r="L78" s="123">
        <v>0</v>
      </c>
      <c r="M78" s="123">
        <v>0</v>
      </c>
      <c r="N78" s="123">
        <v>0</v>
      </c>
      <c r="O78" s="123">
        <v>59300.94</v>
      </c>
      <c r="P78" s="123">
        <v>59300.94</v>
      </c>
      <c r="Q78" s="614" t="s">
        <v>3001</v>
      </c>
      <c r="R78" s="427" t="s">
        <v>3035</v>
      </c>
      <c r="S78" s="121"/>
      <c r="T78" s="122" t="s">
        <v>93</v>
      </c>
      <c r="U78" s="122" t="s">
        <v>94</v>
      </c>
      <c r="V78" s="122" t="s">
        <v>227</v>
      </c>
      <c r="W78" s="122" t="s">
        <v>412</v>
      </c>
      <c r="X78" s="122" t="s">
        <v>19</v>
      </c>
      <c r="Y78" s="122">
        <v>64</v>
      </c>
      <c r="Z78" s="653">
        <v>1.12233445566778E+39</v>
      </c>
      <c r="AA78" s="122" t="s">
        <v>96</v>
      </c>
      <c r="AB78" s="122" t="s">
        <v>3044</v>
      </c>
      <c r="AC78" s="427" t="s">
        <v>3035</v>
      </c>
      <c r="AD78" s="122" t="s">
        <v>97</v>
      </c>
      <c r="AE78" s="123">
        <v>178759.9</v>
      </c>
      <c r="AF78" s="123">
        <v>0</v>
      </c>
      <c r="AG78" s="123">
        <v>0</v>
      </c>
      <c r="AH78" s="123">
        <v>0</v>
      </c>
      <c r="AI78" s="123">
        <v>0</v>
      </c>
      <c r="AJ78" s="123">
        <v>178759.9</v>
      </c>
      <c r="AK78" s="122">
        <v>0</v>
      </c>
      <c r="AL78" s="122" t="s">
        <v>98</v>
      </c>
      <c r="AM78" s="122" t="s">
        <v>104</v>
      </c>
      <c r="AN78" s="122" t="s">
        <v>105</v>
      </c>
      <c r="AO78" s="122" t="s">
        <v>3045</v>
      </c>
      <c r="AP78" s="122" t="s">
        <v>414</v>
      </c>
      <c r="AQ78" s="124"/>
      <c r="AR78" s="128" t="s">
        <v>93</v>
      </c>
      <c r="AS78" s="128" t="s">
        <v>106</v>
      </c>
      <c r="AT78" s="128" t="s">
        <v>803</v>
      </c>
      <c r="AU78" s="128" t="s">
        <v>21</v>
      </c>
      <c r="AV78" s="128">
        <v>2</v>
      </c>
      <c r="AW78" s="128" t="s">
        <v>2508</v>
      </c>
      <c r="AX78" s="128" t="s">
        <v>3047</v>
      </c>
      <c r="AY78" s="128" t="s">
        <v>3048</v>
      </c>
      <c r="AZ78" s="128" t="s">
        <v>2509</v>
      </c>
      <c r="BA78" s="128" t="s">
        <v>108</v>
      </c>
      <c r="BB78" s="128" t="s">
        <v>98</v>
      </c>
      <c r="BC78" s="128" t="s">
        <v>2510</v>
      </c>
      <c r="BD78" s="128" t="s">
        <v>413</v>
      </c>
      <c r="BE78" s="128" t="s">
        <v>2511</v>
      </c>
      <c r="BF78" s="128" t="s">
        <v>109</v>
      </c>
      <c r="BG78" s="128" t="s">
        <v>110</v>
      </c>
      <c r="BH78" s="128" t="s">
        <v>2512</v>
      </c>
      <c r="BI78" s="124"/>
      <c r="BJ78" s="122" t="s">
        <v>134</v>
      </c>
      <c r="BK78" s="119" t="s">
        <v>274</v>
      </c>
      <c r="BL78" s="119" t="s">
        <v>3056</v>
      </c>
      <c r="BM78" s="197">
        <v>59300.94</v>
      </c>
      <c r="BN78" s="115"/>
      <c r="BO78" s="116"/>
      <c r="BP78" s="116"/>
      <c r="BQ78" s="116"/>
    </row>
    <row r="79" spans="1:69" x14ac:dyDescent="0.3">
      <c r="A79" s="108"/>
      <c r="B79" s="37"/>
      <c r="C79" s="41"/>
      <c r="D79" s="118">
        <v>44446</v>
      </c>
      <c r="E79" s="119">
        <v>65</v>
      </c>
      <c r="F79" s="196">
        <v>178759.9</v>
      </c>
      <c r="G79" s="123">
        <v>178759.9</v>
      </c>
      <c r="H79" s="123">
        <v>0</v>
      </c>
      <c r="I79" s="123">
        <v>0</v>
      </c>
      <c r="J79" s="123">
        <v>178759.9</v>
      </c>
      <c r="K79" s="123">
        <v>0</v>
      </c>
      <c r="L79" s="123">
        <v>0</v>
      </c>
      <c r="M79" s="123">
        <v>0</v>
      </c>
      <c r="N79" s="123">
        <v>0</v>
      </c>
      <c r="O79" s="123">
        <v>178759.9</v>
      </c>
      <c r="P79" s="123">
        <v>178759.9</v>
      </c>
      <c r="Q79" s="614" t="s">
        <v>3001</v>
      </c>
      <c r="R79" s="427" t="s">
        <v>3035</v>
      </c>
      <c r="S79" s="121"/>
      <c r="T79" s="122" t="s">
        <v>93</v>
      </c>
      <c r="U79" s="122" t="s">
        <v>94</v>
      </c>
      <c r="V79" s="122" t="s">
        <v>227</v>
      </c>
      <c r="W79" s="122" t="s">
        <v>412</v>
      </c>
      <c r="X79" s="122" t="s">
        <v>19</v>
      </c>
      <c r="Y79" s="122">
        <v>65</v>
      </c>
      <c r="Z79" s="653">
        <v>1.12233445566778E+39</v>
      </c>
      <c r="AA79" s="122" t="s">
        <v>96</v>
      </c>
      <c r="AB79" s="122" t="s">
        <v>3044</v>
      </c>
      <c r="AC79" s="427" t="s">
        <v>3035</v>
      </c>
      <c r="AD79" s="122" t="s">
        <v>97</v>
      </c>
      <c r="AE79" s="123">
        <v>178759.9</v>
      </c>
      <c r="AF79" s="123">
        <v>0</v>
      </c>
      <c r="AG79" s="123">
        <v>0</v>
      </c>
      <c r="AH79" s="123">
        <v>0</v>
      </c>
      <c r="AI79" s="123">
        <v>0</v>
      </c>
      <c r="AJ79" s="123">
        <v>178759.9</v>
      </c>
      <c r="AK79" s="122">
        <v>0</v>
      </c>
      <c r="AL79" s="122" t="s">
        <v>98</v>
      </c>
      <c r="AM79" s="122" t="s">
        <v>104</v>
      </c>
      <c r="AN79" s="122" t="s">
        <v>105</v>
      </c>
      <c r="AO79" s="122" t="s">
        <v>3045</v>
      </c>
      <c r="AP79" s="122" t="s">
        <v>414</v>
      </c>
      <c r="AQ79" s="124"/>
      <c r="AR79" s="128" t="s">
        <v>93</v>
      </c>
      <c r="AS79" s="128" t="s">
        <v>106</v>
      </c>
      <c r="AT79" s="128" t="s">
        <v>803</v>
      </c>
      <c r="AU79" s="128" t="s">
        <v>21</v>
      </c>
      <c r="AV79" s="128">
        <v>2</v>
      </c>
      <c r="AW79" s="128" t="s">
        <v>2508</v>
      </c>
      <c r="AX79" s="128" t="s">
        <v>3047</v>
      </c>
      <c r="AY79" s="128" t="s">
        <v>3048</v>
      </c>
      <c r="AZ79" s="128" t="s">
        <v>2509</v>
      </c>
      <c r="BA79" s="128" t="s">
        <v>108</v>
      </c>
      <c r="BB79" s="128" t="s">
        <v>98</v>
      </c>
      <c r="BC79" s="128" t="s">
        <v>2510</v>
      </c>
      <c r="BD79" s="128" t="s">
        <v>413</v>
      </c>
      <c r="BE79" s="128" t="s">
        <v>2511</v>
      </c>
      <c r="BF79" s="128" t="s">
        <v>109</v>
      </c>
      <c r="BG79" s="128" t="s">
        <v>110</v>
      </c>
      <c r="BH79" s="128" t="s">
        <v>2512</v>
      </c>
      <c r="BI79" s="124"/>
      <c r="BJ79" s="122" t="s">
        <v>135</v>
      </c>
      <c r="BK79" s="119" t="s">
        <v>274</v>
      </c>
      <c r="BL79" s="119" t="s">
        <v>3056</v>
      </c>
      <c r="BM79" s="197">
        <v>178759.9</v>
      </c>
      <c r="BN79" s="115"/>
      <c r="BO79" s="116"/>
      <c r="BP79" s="116"/>
      <c r="BQ79" s="117"/>
    </row>
    <row r="80" spans="1:69" x14ac:dyDescent="0.3">
      <c r="A80" s="108"/>
      <c r="B80" s="37"/>
      <c r="C80" s="41"/>
      <c r="D80" s="118">
        <v>44452</v>
      </c>
      <c r="E80" s="195">
        <v>66</v>
      </c>
      <c r="F80" s="198">
        <v>4902.0999999999995</v>
      </c>
      <c r="G80" s="123">
        <v>4902.0999999999995</v>
      </c>
      <c r="H80" s="123">
        <v>0</v>
      </c>
      <c r="I80" s="123">
        <v>0</v>
      </c>
      <c r="J80" s="123">
        <v>4902.0999999999995</v>
      </c>
      <c r="K80" s="123">
        <v>0</v>
      </c>
      <c r="L80" s="123">
        <v>0</v>
      </c>
      <c r="M80" s="123">
        <v>0</v>
      </c>
      <c r="N80" s="123">
        <v>0</v>
      </c>
      <c r="O80" s="123">
        <v>4902.0999999999995</v>
      </c>
      <c r="P80" s="123">
        <v>4902.1000000000004</v>
      </c>
      <c r="Q80" s="614" t="s">
        <v>3005</v>
      </c>
      <c r="R80" s="427" t="s">
        <v>3035</v>
      </c>
      <c r="S80" s="121"/>
      <c r="T80" s="122" t="s">
        <v>93</v>
      </c>
      <c r="U80" s="122" t="s">
        <v>94</v>
      </c>
      <c r="V80" s="122" t="s">
        <v>154</v>
      </c>
      <c r="W80" s="122" t="s">
        <v>415</v>
      </c>
      <c r="X80" s="122" t="s">
        <v>19</v>
      </c>
      <c r="Y80" s="122">
        <v>66</v>
      </c>
      <c r="Z80" s="653">
        <v>1.12233445566778E+39</v>
      </c>
      <c r="AA80" s="122" t="s">
        <v>96</v>
      </c>
      <c r="AB80" s="122" t="s">
        <v>3044</v>
      </c>
      <c r="AC80" s="427" t="s">
        <v>3035</v>
      </c>
      <c r="AD80" s="122" t="s">
        <v>97</v>
      </c>
      <c r="AE80" s="123">
        <v>4902.1000000000004</v>
      </c>
      <c r="AF80" s="123">
        <v>0</v>
      </c>
      <c r="AG80" s="123">
        <v>0</v>
      </c>
      <c r="AH80" s="123">
        <v>0</v>
      </c>
      <c r="AI80" s="123">
        <v>0</v>
      </c>
      <c r="AJ80" s="123">
        <v>4902.1000000000004</v>
      </c>
      <c r="AK80" s="122">
        <v>0</v>
      </c>
      <c r="AL80" s="122" t="s">
        <v>98</v>
      </c>
      <c r="AM80" s="122" t="s">
        <v>104</v>
      </c>
      <c r="AN80" s="122" t="s">
        <v>105</v>
      </c>
      <c r="AO80" s="122" t="s">
        <v>3045</v>
      </c>
      <c r="AP80" s="122" t="s">
        <v>417</v>
      </c>
      <c r="AQ80" s="124"/>
      <c r="AR80" s="128" t="s">
        <v>93</v>
      </c>
      <c r="AS80" s="128" t="s">
        <v>106</v>
      </c>
      <c r="AT80" s="128" t="s">
        <v>469</v>
      </c>
      <c r="AU80" s="128" t="s">
        <v>21</v>
      </c>
      <c r="AV80" s="128">
        <v>2</v>
      </c>
      <c r="AW80" s="128" t="s">
        <v>2513</v>
      </c>
      <c r="AX80" s="128" t="s">
        <v>3047</v>
      </c>
      <c r="AY80" s="128" t="s">
        <v>3048</v>
      </c>
      <c r="AZ80" s="128" t="s">
        <v>2481</v>
      </c>
      <c r="BA80" s="128" t="s">
        <v>108</v>
      </c>
      <c r="BB80" s="128" t="s">
        <v>98</v>
      </c>
      <c r="BC80" s="128" t="s">
        <v>2514</v>
      </c>
      <c r="BD80" s="128" t="s">
        <v>416</v>
      </c>
      <c r="BE80" s="128" t="s">
        <v>2515</v>
      </c>
      <c r="BF80" s="128" t="s">
        <v>109</v>
      </c>
      <c r="BG80" s="128" t="s">
        <v>110</v>
      </c>
      <c r="BH80" s="128" t="s">
        <v>2516</v>
      </c>
      <c r="BI80" s="124"/>
      <c r="BJ80" s="122" t="s">
        <v>181</v>
      </c>
      <c r="BK80" s="119" t="s">
        <v>787</v>
      </c>
      <c r="BL80" s="119" t="s">
        <v>3056</v>
      </c>
      <c r="BM80" s="197">
        <v>4902.1000000000004</v>
      </c>
      <c r="BN80" s="115"/>
      <c r="BO80" s="116"/>
      <c r="BP80" s="116"/>
      <c r="BQ80" s="116"/>
    </row>
    <row r="81" spans="1:69" x14ac:dyDescent="0.3">
      <c r="A81" s="108"/>
      <c r="B81" s="37"/>
      <c r="C81" s="41"/>
      <c r="D81" s="118">
        <v>44452</v>
      </c>
      <c r="E81" s="119">
        <v>67</v>
      </c>
      <c r="F81" s="196">
        <v>6018.66</v>
      </c>
      <c r="G81" s="123">
        <v>0</v>
      </c>
      <c r="H81" s="123">
        <v>5188.5</v>
      </c>
      <c r="I81" s="123">
        <v>830.16</v>
      </c>
      <c r="J81" s="123">
        <v>6018.66</v>
      </c>
      <c r="K81" s="123">
        <v>0</v>
      </c>
      <c r="L81" s="123">
        <v>0</v>
      </c>
      <c r="M81" s="123">
        <v>0</v>
      </c>
      <c r="N81" s="123">
        <v>0</v>
      </c>
      <c r="O81" s="123">
        <v>6018.66</v>
      </c>
      <c r="P81" s="123">
        <v>6018.66</v>
      </c>
      <c r="Q81" s="614" t="s">
        <v>2998</v>
      </c>
      <c r="R81" s="427" t="s">
        <v>3035</v>
      </c>
      <c r="S81" s="121"/>
      <c r="T81" s="122" t="s">
        <v>93</v>
      </c>
      <c r="U81" s="122" t="s">
        <v>94</v>
      </c>
      <c r="V81" s="122" t="s">
        <v>154</v>
      </c>
      <c r="W81" s="122" t="s">
        <v>418</v>
      </c>
      <c r="X81" s="122" t="s">
        <v>19</v>
      </c>
      <c r="Y81" s="122">
        <v>67</v>
      </c>
      <c r="Z81" s="653">
        <v>1.12233445566778E+39</v>
      </c>
      <c r="AA81" s="122" t="s">
        <v>96</v>
      </c>
      <c r="AB81" s="122" t="s">
        <v>3044</v>
      </c>
      <c r="AC81" s="427" t="s">
        <v>3035</v>
      </c>
      <c r="AD81" s="122" t="s">
        <v>97</v>
      </c>
      <c r="AE81" s="123">
        <v>5188.5</v>
      </c>
      <c r="AF81" s="123">
        <v>0</v>
      </c>
      <c r="AG81" s="123">
        <v>830.16</v>
      </c>
      <c r="AH81" s="123">
        <v>0</v>
      </c>
      <c r="AI81" s="123">
        <v>0</v>
      </c>
      <c r="AJ81" s="123">
        <v>6018.66</v>
      </c>
      <c r="AK81" s="122">
        <v>830.16</v>
      </c>
      <c r="AL81" s="122" t="s">
        <v>98</v>
      </c>
      <c r="AM81" s="122" t="s">
        <v>104</v>
      </c>
      <c r="AN81" s="122" t="s">
        <v>105</v>
      </c>
      <c r="AO81" s="122" t="s">
        <v>3045</v>
      </c>
      <c r="AP81" s="122" t="s">
        <v>420</v>
      </c>
      <c r="AQ81" s="124"/>
      <c r="AR81" s="128" t="s">
        <v>93</v>
      </c>
      <c r="AS81" s="128" t="s">
        <v>106</v>
      </c>
      <c r="AT81" s="128" t="s">
        <v>469</v>
      </c>
      <c r="AU81" s="128" t="s">
        <v>21</v>
      </c>
      <c r="AV81" s="128">
        <v>2</v>
      </c>
      <c r="AW81" s="128" t="s">
        <v>2517</v>
      </c>
      <c r="AX81" s="128" t="s">
        <v>3047</v>
      </c>
      <c r="AY81" s="128" t="s">
        <v>3048</v>
      </c>
      <c r="AZ81" s="128" t="s">
        <v>2481</v>
      </c>
      <c r="BA81" s="128" t="s">
        <v>108</v>
      </c>
      <c r="BB81" s="128" t="s">
        <v>98</v>
      </c>
      <c r="BC81" s="128" t="s">
        <v>2518</v>
      </c>
      <c r="BD81" s="128" t="s">
        <v>419</v>
      </c>
      <c r="BE81" s="128" t="s">
        <v>2519</v>
      </c>
      <c r="BF81" s="128" t="s">
        <v>109</v>
      </c>
      <c r="BG81" s="128" t="s">
        <v>110</v>
      </c>
      <c r="BH81" s="128" t="s">
        <v>2520</v>
      </c>
      <c r="BI81" s="124"/>
      <c r="BJ81" s="122" t="s">
        <v>797</v>
      </c>
      <c r="BK81" s="119" t="s">
        <v>787</v>
      </c>
      <c r="BL81" s="119" t="s">
        <v>3056</v>
      </c>
      <c r="BM81" s="197">
        <v>6018.66</v>
      </c>
      <c r="BN81" s="115"/>
      <c r="BO81" s="116"/>
      <c r="BP81" s="116"/>
      <c r="BQ81" s="117"/>
    </row>
    <row r="82" spans="1:69" x14ac:dyDescent="0.3">
      <c r="A82" s="108"/>
      <c r="B82" s="37"/>
      <c r="C82" s="41"/>
      <c r="D82" s="118">
        <v>44446</v>
      </c>
      <c r="E82" s="119">
        <v>68</v>
      </c>
      <c r="F82" s="196">
        <v>20574.63</v>
      </c>
      <c r="G82" s="123">
        <v>20574.63</v>
      </c>
      <c r="H82" s="123">
        <v>0</v>
      </c>
      <c r="I82" s="123">
        <v>0</v>
      </c>
      <c r="J82" s="123">
        <v>20574.63</v>
      </c>
      <c r="K82" s="123">
        <v>0</v>
      </c>
      <c r="L82" s="123">
        <v>0</v>
      </c>
      <c r="M82" s="123">
        <v>0</v>
      </c>
      <c r="N82" s="123">
        <v>0</v>
      </c>
      <c r="O82" s="123">
        <v>20574.63</v>
      </c>
      <c r="P82" s="123">
        <v>20935.61</v>
      </c>
      <c r="Q82" s="614" t="s">
        <v>3004</v>
      </c>
      <c r="R82" s="427" t="s">
        <v>3034</v>
      </c>
      <c r="S82" s="121"/>
      <c r="T82" s="122" t="s">
        <v>93</v>
      </c>
      <c r="U82" s="122" t="s">
        <v>94</v>
      </c>
      <c r="V82" s="122" t="s">
        <v>147</v>
      </c>
      <c r="W82" s="122" t="s">
        <v>421</v>
      </c>
      <c r="X82" s="122" t="s">
        <v>19</v>
      </c>
      <c r="Y82" s="122">
        <v>68</v>
      </c>
      <c r="Z82" s="653">
        <v>1.12233445566778E+39</v>
      </c>
      <c r="AA82" s="122" t="s">
        <v>96</v>
      </c>
      <c r="AB82" s="122" t="s">
        <v>3044</v>
      </c>
      <c r="AC82" s="427" t="s">
        <v>3034</v>
      </c>
      <c r="AD82" s="122" t="s">
        <v>97</v>
      </c>
      <c r="AE82" s="123">
        <v>20574.63</v>
      </c>
      <c r="AF82" s="123">
        <v>0</v>
      </c>
      <c r="AG82" s="123">
        <v>0</v>
      </c>
      <c r="AH82" s="123">
        <v>0</v>
      </c>
      <c r="AI82" s="123">
        <v>0</v>
      </c>
      <c r="AJ82" s="123">
        <v>20574.63</v>
      </c>
      <c r="AK82" s="122">
        <v>0</v>
      </c>
      <c r="AL82" s="122" t="s">
        <v>98</v>
      </c>
      <c r="AM82" s="122" t="s">
        <v>104</v>
      </c>
      <c r="AN82" s="122" t="s">
        <v>105</v>
      </c>
      <c r="AO82" s="122" t="s">
        <v>3045</v>
      </c>
      <c r="AP82" s="122" t="s">
        <v>422</v>
      </c>
      <c r="AQ82" s="124"/>
      <c r="AR82" s="128" t="s">
        <v>93</v>
      </c>
      <c r="AS82" s="128" t="s">
        <v>106</v>
      </c>
      <c r="AT82" s="128" t="s">
        <v>803</v>
      </c>
      <c r="AU82" s="128" t="s">
        <v>21</v>
      </c>
      <c r="AV82" s="128">
        <v>2</v>
      </c>
      <c r="AW82" s="128" t="s">
        <v>2521</v>
      </c>
      <c r="AX82" s="128" t="s">
        <v>3047</v>
      </c>
      <c r="AY82" s="128" t="s">
        <v>3048</v>
      </c>
      <c r="AZ82" s="128" t="s">
        <v>2509</v>
      </c>
      <c r="BA82" s="128" t="s">
        <v>108</v>
      </c>
      <c r="BB82" s="128" t="s">
        <v>98</v>
      </c>
      <c r="BC82" s="128" t="s">
        <v>2522</v>
      </c>
      <c r="BD82" s="128" t="s">
        <v>2523</v>
      </c>
      <c r="BE82" s="128" t="s">
        <v>2524</v>
      </c>
      <c r="BF82" s="128" t="s">
        <v>109</v>
      </c>
      <c r="BG82" s="128" t="s">
        <v>110</v>
      </c>
      <c r="BH82" s="128" t="s">
        <v>2525</v>
      </c>
      <c r="BI82" s="124"/>
      <c r="BJ82" s="122" t="s">
        <v>143</v>
      </c>
      <c r="BK82" s="119" t="s">
        <v>274</v>
      </c>
      <c r="BL82" s="119" t="s">
        <v>3056</v>
      </c>
      <c r="BM82" s="197">
        <v>20935.61</v>
      </c>
      <c r="BN82" s="115"/>
      <c r="BO82" s="116"/>
      <c r="BP82" s="116"/>
      <c r="BQ82" s="117"/>
    </row>
    <row r="83" spans="1:69" x14ac:dyDescent="0.3">
      <c r="A83" s="108"/>
      <c r="B83" s="37"/>
      <c r="C83" s="41"/>
      <c r="D83" s="118">
        <v>44446</v>
      </c>
      <c r="E83" s="119">
        <v>69</v>
      </c>
      <c r="F83" s="196">
        <v>360.98039999999997</v>
      </c>
      <c r="G83" s="123">
        <v>2.8999999999754777E-3</v>
      </c>
      <c r="H83" s="123">
        <v>311.1875</v>
      </c>
      <c r="I83" s="123">
        <v>49.79</v>
      </c>
      <c r="J83" s="123">
        <v>360.98039999999997</v>
      </c>
      <c r="K83" s="123">
        <v>0</v>
      </c>
      <c r="L83" s="123">
        <v>0</v>
      </c>
      <c r="M83" s="123">
        <v>0</v>
      </c>
      <c r="N83" s="123">
        <v>0</v>
      </c>
      <c r="O83" s="123">
        <v>360.98039999999997</v>
      </c>
      <c r="P83" s="123"/>
      <c r="Q83" s="614"/>
      <c r="R83" s="427" t="s">
        <v>3034</v>
      </c>
      <c r="S83" s="121"/>
      <c r="T83" s="122" t="s">
        <v>93</v>
      </c>
      <c r="U83" s="122" t="s">
        <v>94</v>
      </c>
      <c r="V83" s="122" t="s">
        <v>147</v>
      </c>
      <c r="W83" s="122" t="s">
        <v>423</v>
      </c>
      <c r="X83" s="122" t="s">
        <v>19</v>
      </c>
      <c r="Y83" s="122">
        <v>69</v>
      </c>
      <c r="Z83" s="653">
        <v>1.12233445566778E+39</v>
      </c>
      <c r="AA83" s="122" t="s">
        <v>96</v>
      </c>
      <c r="AB83" s="122" t="s">
        <v>3044</v>
      </c>
      <c r="AC83" s="427" t="s">
        <v>3034</v>
      </c>
      <c r="AD83" s="122" t="s">
        <v>97</v>
      </c>
      <c r="AE83" s="123">
        <v>311.19</v>
      </c>
      <c r="AF83" s="123">
        <v>0</v>
      </c>
      <c r="AG83" s="123">
        <v>49.79</v>
      </c>
      <c r="AH83" s="123">
        <v>0</v>
      </c>
      <c r="AI83" s="123">
        <v>0</v>
      </c>
      <c r="AJ83" s="123">
        <v>360.98</v>
      </c>
      <c r="AK83" s="122">
        <v>49.79</v>
      </c>
      <c r="AL83" s="122" t="s">
        <v>98</v>
      </c>
      <c r="AM83" s="122" t="s">
        <v>104</v>
      </c>
      <c r="AN83" s="122" t="s">
        <v>105</v>
      </c>
      <c r="AO83" s="122" t="s">
        <v>3045</v>
      </c>
      <c r="AP83" s="122" t="s">
        <v>424</v>
      </c>
      <c r="AQ83" s="124"/>
      <c r="AR83" s="128" t="s">
        <v>93</v>
      </c>
      <c r="AS83" s="128" t="s">
        <v>106</v>
      </c>
      <c r="AT83" s="128" t="s">
        <v>803</v>
      </c>
      <c r="AU83" s="128" t="s">
        <v>21</v>
      </c>
      <c r="AV83" s="128">
        <v>2</v>
      </c>
      <c r="AW83" s="128" t="s">
        <v>2521</v>
      </c>
      <c r="AX83" s="128" t="s">
        <v>3047</v>
      </c>
      <c r="AY83" s="128" t="s">
        <v>3048</v>
      </c>
      <c r="AZ83" s="128" t="s">
        <v>2509</v>
      </c>
      <c r="BA83" s="128" t="s">
        <v>108</v>
      </c>
      <c r="BB83" s="128" t="s">
        <v>98</v>
      </c>
      <c r="BC83" s="128" t="s">
        <v>2522</v>
      </c>
      <c r="BD83" s="128" t="s">
        <v>2523</v>
      </c>
      <c r="BE83" s="128" t="s">
        <v>2524</v>
      </c>
      <c r="BF83" s="128" t="s">
        <v>109</v>
      </c>
      <c r="BG83" s="128" t="s">
        <v>110</v>
      </c>
      <c r="BH83" s="128" t="s">
        <v>2525</v>
      </c>
      <c r="BI83" s="124"/>
      <c r="BJ83" s="122"/>
      <c r="BK83" s="122"/>
      <c r="BL83" s="122"/>
      <c r="BM83" s="130"/>
      <c r="BN83" s="115"/>
      <c r="BO83" s="116"/>
      <c r="BP83" s="116"/>
      <c r="BQ83" s="117"/>
    </row>
    <row r="84" spans="1:69" x14ac:dyDescent="0.3">
      <c r="A84" s="108"/>
      <c r="B84" s="37"/>
      <c r="C84" s="41"/>
      <c r="D84" s="118">
        <v>44448</v>
      </c>
      <c r="E84" s="195">
        <v>70</v>
      </c>
      <c r="F84" s="196">
        <v>1667.6044000000002</v>
      </c>
      <c r="G84" s="123">
        <v>3.1900000000177897E-2</v>
      </c>
      <c r="H84" s="123">
        <v>1437.5625</v>
      </c>
      <c r="I84" s="123">
        <v>230.01</v>
      </c>
      <c r="J84" s="123">
        <v>1667.6044000000002</v>
      </c>
      <c r="K84" s="123">
        <v>0</v>
      </c>
      <c r="L84" s="123">
        <v>0</v>
      </c>
      <c r="M84" s="123">
        <v>0</v>
      </c>
      <c r="N84" s="123">
        <v>0</v>
      </c>
      <c r="O84" s="123">
        <v>1667.6044000000002</v>
      </c>
      <c r="P84" s="123">
        <v>1667.6</v>
      </c>
      <c r="Q84" s="614" t="s">
        <v>3002</v>
      </c>
      <c r="R84" s="427" t="s">
        <v>3034</v>
      </c>
      <c r="S84" s="121"/>
      <c r="T84" s="122" t="s">
        <v>93</v>
      </c>
      <c r="U84" s="122" t="s">
        <v>94</v>
      </c>
      <c r="V84" s="122" t="s">
        <v>144</v>
      </c>
      <c r="W84" s="122" t="s">
        <v>425</v>
      </c>
      <c r="X84" s="122" t="s">
        <v>19</v>
      </c>
      <c r="Y84" s="122">
        <v>70</v>
      </c>
      <c r="Z84" s="653">
        <v>1.12233445566778E+39</v>
      </c>
      <c r="AA84" s="122" t="s">
        <v>96</v>
      </c>
      <c r="AB84" s="122" t="s">
        <v>3044</v>
      </c>
      <c r="AC84" s="427" t="s">
        <v>3034</v>
      </c>
      <c r="AD84" s="122" t="s">
        <v>97</v>
      </c>
      <c r="AE84" s="123">
        <v>1437.59</v>
      </c>
      <c r="AF84" s="123">
        <v>0</v>
      </c>
      <c r="AG84" s="123">
        <v>230.01</v>
      </c>
      <c r="AH84" s="123">
        <v>0</v>
      </c>
      <c r="AI84" s="123">
        <v>0</v>
      </c>
      <c r="AJ84" s="123">
        <v>1667.6</v>
      </c>
      <c r="AK84" s="122">
        <v>230.01</v>
      </c>
      <c r="AL84" s="122" t="s">
        <v>98</v>
      </c>
      <c r="AM84" s="122" t="s">
        <v>104</v>
      </c>
      <c r="AN84" s="122" t="s">
        <v>105</v>
      </c>
      <c r="AO84" s="122" t="s">
        <v>3045</v>
      </c>
      <c r="AP84" s="122" t="s">
        <v>427</v>
      </c>
      <c r="AQ84" s="124"/>
      <c r="AR84" s="128" t="s">
        <v>93</v>
      </c>
      <c r="AS84" s="128" t="s">
        <v>106</v>
      </c>
      <c r="AT84" s="128" t="s">
        <v>803</v>
      </c>
      <c r="AU84" s="128" t="s">
        <v>21</v>
      </c>
      <c r="AV84" s="128">
        <v>2</v>
      </c>
      <c r="AW84" s="128" t="s">
        <v>2526</v>
      </c>
      <c r="AX84" s="128" t="s">
        <v>3047</v>
      </c>
      <c r="AY84" s="128" t="s">
        <v>3048</v>
      </c>
      <c r="AZ84" s="128" t="s">
        <v>2426</v>
      </c>
      <c r="BA84" s="128" t="s">
        <v>108</v>
      </c>
      <c r="BB84" s="128" t="s">
        <v>98</v>
      </c>
      <c r="BC84" s="128" t="s">
        <v>2527</v>
      </c>
      <c r="BD84" s="128" t="s">
        <v>426</v>
      </c>
      <c r="BE84" s="128" t="s">
        <v>2528</v>
      </c>
      <c r="BF84" s="128" t="s">
        <v>109</v>
      </c>
      <c r="BG84" s="128" t="s">
        <v>110</v>
      </c>
      <c r="BH84" s="128" t="s">
        <v>2529</v>
      </c>
      <c r="BI84" s="124"/>
      <c r="BJ84" s="122" t="s">
        <v>166</v>
      </c>
      <c r="BK84" s="119" t="s">
        <v>707</v>
      </c>
      <c r="BL84" s="119" t="s">
        <v>3056</v>
      </c>
      <c r="BM84" s="197">
        <v>1667.6</v>
      </c>
      <c r="BN84" s="115"/>
      <c r="BO84" s="116"/>
      <c r="BP84" s="116"/>
      <c r="BQ84" s="117"/>
    </row>
    <row r="85" spans="1:69" x14ac:dyDescent="0.3">
      <c r="A85" s="108"/>
      <c r="B85" s="37"/>
      <c r="C85" s="41"/>
      <c r="D85" s="118">
        <v>44448</v>
      </c>
      <c r="E85" s="119">
        <v>71</v>
      </c>
      <c r="F85" s="196">
        <v>9135.83</v>
      </c>
      <c r="G85" s="123">
        <v>9135.83</v>
      </c>
      <c r="H85" s="123">
        <v>0</v>
      </c>
      <c r="I85" s="123">
        <v>0</v>
      </c>
      <c r="J85" s="123">
        <v>9135.83</v>
      </c>
      <c r="K85" s="123">
        <v>0</v>
      </c>
      <c r="L85" s="123">
        <v>0</v>
      </c>
      <c r="M85" s="123">
        <v>0</v>
      </c>
      <c r="N85" s="123">
        <v>0</v>
      </c>
      <c r="O85" s="123">
        <v>9135.83</v>
      </c>
      <c r="P85" s="123">
        <v>9135.83</v>
      </c>
      <c r="Q85" s="614" t="s">
        <v>3002</v>
      </c>
      <c r="R85" s="427" t="s">
        <v>3034</v>
      </c>
      <c r="S85" s="121"/>
      <c r="T85" s="122" t="s">
        <v>93</v>
      </c>
      <c r="U85" s="122" t="s">
        <v>94</v>
      </c>
      <c r="V85" s="122" t="s">
        <v>144</v>
      </c>
      <c r="W85" s="122" t="s">
        <v>428</v>
      </c>
      <c r="X85" s="122" t="s">
        <v>19</v>
      </c>
      <c r="Y85" s="122">
        <v>71</v>
      </c>
      <c r="Z85" s="653">
        <v>1.12233445566778E+39</v>
      </c>
      <c r="AA85" s="122" t="s">
        <v>96</v>
      </c>
      <c r="AB85" s="122" t="s">
        <v>3044</v>
      </c>
      <c r="AC85" s="427" t="s">
        <v>3034</v>
      </c>
      <c r="AD85" s="122" t="s">
        <v>97</v>
      </c>
      <c r="AE85" s="123">
        <v>9135.83</v>
      </c>
      <c r="AF85" s="123">
        <v>0</v>
      </c>
      <c r="AG85" s="123">
        <v>0</v>
      </c>
      <c r="AH85" s="123">
        <v>0</v>
      </c>
      <c r="AI85" s="123">
        <v>0</v>
      </c>
      <c r="AJ85" s="123">
        <v>9135.83</v>
      </c>
      <c r="AK85" s="122">
        <v>0</v>
      </c>
      <c r="AL85" s="122" t="s">
        <v>98</v>
      </c>
      <c r="AM85" s="122" t="s">
        <v>104</v>
      </c>
      <c r="AN85" s="122" t="s">
        <v>105</v>
      </c>
      <c r="AO85" s="122" t="s">
        <v>3045</v>
      </c>
      <c r="AP85" s="122" t="s">
        <v>430</v>
      </c>
      <c r="AQ85" s="124"/>
      <c r="AR85" s="128" t="s">
        <v>93</v>
      </c>
      <c r="AS85" s="128" t="s">
        <v>106</v>
      </c>
      <c r="AT85" s="128" t="s">
        <v>803</v>
      </c>
      <c r="AU85" s="128" t="s">
        <v>21</v>
      </c>
      <c r="AV85" s="128">
        <v>2</v>
      </c>
      <c r="AW85" s="128" t="s">
        <v>2530</v>
      </c>
      <c r="AX85" s="128" t="s">
        <v>3047</v>
      </c>
      <c r="AY85" s="128" t="s">
        <v>3048</v>
      </c>
      <c r="AZ85" s="128" t="s">
        <v>2426</v>
      </c>
      <c r="BA85" s="128" t="s">
        <v>108</v>
      </c>
      <c r="BB85" s="128" t="s">
        <v>98</v>
      </c>
      <c r="BC85" s="128" t="s">
        <v>2531</v>
      </c>
      <c r="BD85" s="128" t="s">
        <v>429</v>
      </c>
      <c r="BE85" s="128" t="s">
        <v>2532</v>
      </c>
      <c r="BF85" s="128" t="s">
        <v>109</v>
      </c>
      <c r="BG85" s="128" t="s">
        <v>110</v>
      </c>
      <c r="BH85" s="128" t="s">
        <v>2533</v>
      </c>
      <c r="BI85" s="124"/>
      <c r="BJ85" s="122" t="s">
        <v>167</v>
      </c>
      <c r="BK85" s="119" t="s">
        <v>707</v>
      </c>
      <c r="BL85" s="119" t="s">
        <v>3056</v>
      </c>
      <c r="BM85" s="197">
        <v>9135.83</v>
      </c>
      <c r="BN85" s="115"/>
      <c r="BO85" s="116"/>
      <c r="BP85" s="116"/>
      <c r="BQ85" s="117"/>
    </row>
    <row r="86" spans="1:69" x14ac:dyDescent="0.3">
      <c r="A86" s="108"/>
      <c r="B86" s="37"/>
      <c r="C86" s="41"/>
      <c r="D86" s="118">
        <v>44449</v>
      </c>
      <c r="E86" s="119">
        <v>72</v>
      </c>
      <c r="F86" s="196">
        <v>840.22</v>
      </c>
      <c r="G86" s="123">
        <v>1.7500000000026716E-2</v>
      </c>
      <c r="H86" s="123">
        <v>724.3125</v>
      </c>
      <c r="I86" s="123">
        <v>115.89</v>
      </c>
      <c r="J86" s="123">
        <v>840.22</v>
      </c>
      <c r="K86" s="123">
        <v>0</v>
      </c>
      <c r="L86" s="123">
        <v>0</v>
      </c>
      <c r="M86" s="123">
        <v>0</v>
      </c>
      <c r="N86" s="123">
        <v>0</v>
      </c>
      <c r="O86" s="123">
        <v>840.22</v>
      </c>
      <c r="P86" s="123">
        <v>840.22</v>
      </c>
      <c r="Q86" s="614" t="s">
        <v>3005</v>
      </c>
      <c r="R86" s="427" t="s">
        <v>3034</v>
      </c>
      <c r="S86" s="121"/>
      <c r="T86" s="122" t="s">
        <v>93</v>
      </c>
      <c r="U86" s="122" t="s">
        <v>94</v>
      </c>
      <c r="V86" s="122" t="s">
        <v>140</v>
      </c>
      <c r="W86" s="122" t="s">
        <v>431</v>
      </c>
      <c r="X86" s="122" t="s">
        <v>19</v>
      </c>
      <c r="Y86" s="122">
        <v>72</v>
      </c>
      <c r="Z86" s="653">
        <v>1.12233445566778E+39</v>
      </c>
      <c r="AA86" s="122" t="s">
        <v>96</v>
      </c>
      <c r="AB86" s="122" t="s">
        <v>3044</v>
      </c>
      <c r="AC86" s="427" t="s">
        <v>3034</v>
      </c>
      <c r="AD86" s="122" t="s">
        <v>97</v>
      </c>
      <c r="AE86" s="123">
        <v>724.33</v>
      </c>
      <c r="AF86" s="123">
        <v>0</v>
      </c>
      <c r="AG86" s="123">
        <v>115.89</v>
      </c>
      <c r="AH86" s="123">
        <v>0</v>
      </c>
      <c r="AI86" s="123">
        <v>0</v>
      </c>
      <c r="AJ86" s="123">
        <v>840.22</v>
      </c>
      <c r="AK86" s="122">
        <v>115.89</v>
      </c>
      <c r="AL86" s="122" t="s">
        <v>98</v>
      </c>
      <c r="AM86" s="122" t="s">
        <v>104</v>
      </c>
      <c r="AN86" s="122" t="s">
        <v>105</v>
      </c>
      <c r="AO86" s="122" t="s">
        <v>3045</v>
      </c>
      <c r="AP86" s="122" t="s">
        <v>433</v>
      </c>
      <c r="AQ86" s="124"/>
      <c r="AR86" s="128" t="s">
        <v>93</v>
      </c>
      <c r="AS86" s="128" t="s">
        <v>106</v>
      </c>
      <c r="AT86" s="128" t="s">
        <v>803</v>
      </c>
      <c r="AU86" s="128" t="s">
        <v>21</v>
      </c>
      <c r="AV86" s="128">
        <v>2</v>
      </c>
      <c r="AW86" s="128" t="s">
        <v>2534</v>
      </c>
      <c r="AX86" s="128" t="s">
        <v>3047</v>
      </c>
      <c r="AY86" s="128" t="s">
        <v>3048</v>
      </c>
      <c r="AZ86" s="128" t="s">
        <v>2458</v>
      </c>
      <c r="BA86" s="128" t="s">
        <v>108</v>
      </c>
      <c r="BB86" s="128" t="s">
        <v>98</v>
      </c>
      <c r="BC86" s="128" t="s">
        <v>2535</v>
      </c>
      <c r="BD86" s="128" t="s">
        <v>432</v>
      </c>
      <c r="BE86" s="128" t="s">
        <v>2536</v>
      </c>
      <c r="BF86" s="128" t="s">
        <v>109</v>
      </c>
      <c r="BG86" s="128" t="s">
        <v>110</v>
      </c>
      <c r="BH86" s="128" t="s">
        <v>2537</v>
      </c>
      <c r="BI86" s="124"/>
      <c r="BJ86" s="122" t="s">
        <v>171</v>
      </c>
      <c r="BK86" s="119" t="s">
        <v>271</v>
      </c>
      <c r="BL86" s="119" t="s">
        <v>3054</v>
      </c>
      <c r="BM86" s="197">
        <v>840.22</v>
      </c>
      <c r="BN86" s="115"/>
      <c r="BO86" s="116"/>
      <c r="BP86" s="116"/>
      <c r="BQ86" s="117"/>
    </row>
    <row r="87" spans="1:69" x14ac:dyDescent="0.3">
      <c r="A87" s="108"/>
      <c r="B87" s="37"/>
      <c r="C87" s="41"/>
      <c r="D87" s="118">
        <v>44449</v>
      </c>
      <c r="E87" s="119">
        <v>73</v>
      </c>
      <c r="F87" s="196">
        <v>1432.68</v>
      </c>
      <c r="G87" s="123">
        <v>1432.68</v>
      </c>
      <c r="H87" s="123">
        <v>0</v>
      </c>
      <c r="I87" s="123">
        <v>0</v>
      </c>
      <c r="J87" s="123">
        <v>1432.68</v>
      </c>
      <c r="K87" s="123">
        <v>0</v>
      </c>
      <c r="L87" s="123">
        <v>0</v>
      </c>
      <c r="M87" s="123">
        <v>0</v>
      </c>
      <c r="N87" s="123">
        <v>0</v>
      </c>
      <c r="O87" s="123">
        <v>1432.68</v>
      </c>
      <c r="P87" s="123">
        <v>2154.64</v>
      </c>
      <c r="Q87" s="614" t="s">
        <v>3005</v>
      </c>
      <c r="R87" s="427" t="s">
        <v>3034</v>
      </c>
      <c r="S87" s="121"/>
      <c r="T87" s="122" t="s">
        <v>93</v>
      </c>
      <c r="U87" s="122" t="s">
        <v>94</v>
      </c>
      <c r="V87" s="122" t="s">
        <v>147</v>
      </c>
      <c r="W87" s="122" t="s">
        <v>434</v>
      </c>
      <c r="X87" s="122" t="s">
        <v>19</v>
      </c>
      <c r="Y87" s="122">
        <v>73</v>
      </c>
      <c r="Z87" s="653">
        <v>1.12233445566778E+39</v>
      </c>
      <c r="AA87" s="122" t="s">
        <v>96</v>
      </c>
      <c r="AB87" s="122" t="s">
        <v>3044</v>
      </c>
      <c r="AC87" s="427" t="s">
        <v>3034</v>
      </c>
      <c r="AD87" s="122" t="s">
        <v>97</v>
      </c>
      <c r="AE87" s="123">
        <v>1432.68</v>
      </c>
      <c r="AF87" s="123">
        <v>0</v>
      </c>
      <c r="AG87" s="123">
        <v>0</v>
      </c>
      <c r="AH87" s="123">
        <v>0</v>
      </c>
      <c r="AI87" s="123">
        <v>0</v>
      </c>
      <c r="AJ87" s="123">
        <v>1432.68</v>
      </c>
      <c r="AK87" s="122">
        <v>0</v>
      </c>
      <c r="AL87" s="122" t="s">
        <v>98</v>
      </c>
      <c r="AM87" s="122" t="s">
        <v>104</v>
      </c>
      <c r="AN87" s="122" t="s">
        <v>105</v>
      </c>
      <c r="AO87" s="122" t="s">
        <v>3045</v>
      </c>
      <c r="AP87" s="122" t="s">
        <v>435</v>
      </c>
      <c r="AQ87" s="124"/>
      <c r="AR87" s="128" t="s">
        <v>93</v>
      </c>
      <c r="AS87" s="128" t="s">
        <v>106</v>
      </c>
      <c r="AT87" s="128" t="s">
        <v>803</v>
      </c>
      <c r="AU87" s="128" t="s">
        <v>21</v>
      </c>
      <c r="AV87" s="128">
        <v>2</v>
      </c>
      <c r="AW87" s="128" t="s">
        <v>2538</v>
      </c>
      <c r="AX87" s="128" t="s">
        <v>3047</v>
      </c>
      <c r="AY87" s="128" t="s">
        <v>3048</v>
      </c>
      <c r="AZ87" s="128" t="s">
        <v>2458</v>
      </c>
      <c r="BA87" s="128" t="s">
        <v>108</v>
      </c>
      <c r="BB87" s="128" t="s">
        <v>98</v>
      </c>
      <c r="BC87" s="128" t="s">
        <v>2539</v>
      </c>
      <c r="BD87" s="128" t="s">
        <v>2540</v>
      </c>
      <c r="BE87" s="128" t="s">
        <v>2541</v>
      </c>
      <c r="BF87" s="128" t="s">
        <v>109</v>
      </c>
      <c r="BG87" s="128" t="s">
        <v>110</v>
      </c>
      <c r="BH87" s="128" t="s">
        <v>2542</v>
      </c>
      <c r="BI87" s="124"/>
      <c r="BJ87" s="122" t="s">
        <v>173</v>
      </c>
      <c r="BK87" s="119" t="s">
        <v>271</v>
      </c>
      <c r="BL87" s="119" t="s">
        <v>3055</v>
      </c>
      <c r="BM87" s="197">
        <v>2154.64</v>
      </c>
      <c r="BN87" s="115"/>
      <c r="BO87" s="116"/>
      <c r="BP87" s="116"/>
      <c r="BQ87" s="117"/>
    </row>
    <row r="88" spans="1:69" x14ac:dyDescent="0.3">
      <c r="A88" s="108"/>
      <c r="B88" s="37"/>
      <c r="C88" s="41"/>
      <c r="D88" s="118">
        <v>44449</v>
      </c>
      <c r="E88" s="195">
        <v>74</v>
      </c>
      <c r="F88" s="196">
        <v>721.96079999999995</v>
      </c>
      <c r="G88" s="123">
        <v>5.7999999999509555E-3</v>
      </c>
      <c r="H88" s="123">
        <v>622.375</v>
      </c>
      <c r="I88" s="123">
        <v>99.58</v>
      </c>
      <c r="J88" s="123">
        <v>721.96079999999995</v>
      </c>
      <c r="K88" s="123">
        <v>0</v>
      </c>
      <c r="L88" s="123">
        <v>0</v>
      </c>
      <c r="M88" s="123">
        <v>0</v>
      </c>
      <c r="N88" s="123">
        <v>0</v>
      </c>
      <c r="O88" s="123">
        <v>721.96079999999995</v>
      </c>
      <c r="P88" s="123"/>
      <c r="Q88" s="614"/>
      <c r="R88" s="427" t="s">
        <v>3034</v>
      </c>
      <c r="S88" s="121"/>
      <c r="T88" s="122" t="s">
        <v>93</v>
      </c>
      <c r="U88" s="122" t="s">
        <v>94</v>
      </c>
      <c r="V88" s="122" t="s">
        <v>147</v>
      </c>
      <c r="W88" s="122" t="s">
        <v>436</v>
      </c>
      <c r="X88" s="122" t="s">
        <v>19</v>
      </c>
      <c r="Y88" s="122">
        <v>74</v>
      </c>
      <c r="Z88" s="653">
        <v>1.12233445566778E+39</v>
      </c>
      <c r="AA88" s="122" t="s">
        <v>96</v>
      </c>
      <c r="AB88" s="122" t="s">
        <v>3044</v>
      </c>
      <c r="AC88" s="427" t="s">
        <v>3034</v>
      </c>
      <c r="AD88" s="122" t="s">
        <v>97</v>
      </c>
      <c r="AE88" s="123">
        <v>622.38</v>
      </c>
      <c r="AF88" s="123">
        <v>0</v>
      </c>
      <c r="AG88" s="123">
        <v>99.58</v>
      </c>
      <c r="AH88" s="123">
        <v>0</v>
      </c>
      <c r="AI88" s="123">
        <v>0</v>
      </c>
      <c r="AJ88" s="123">
        <v>721.96</v>
      </c>
      <c r="AK88" s="122">
        <v>99.58</v>
      </c>
      <c r="AL88" s="122" t="s">
        <v>98</v>
      </c>
      <c r="AM88" s="122" t="s">
        <v>104</v>
      </c>
      <c r="AN88" s="122" t="s">
        <v>105</v>
      </c>
      <c r="AO88" s="122" t="s">
        <v>3045</v>
      </c>
      <c r="AP88" s="122" t="s">
        <v>437</v>
      </c>
      <c r="AQ88" s="124"/>
      <c r="AR88" s="128" t="s">
        <v>93</v>
      </c>
      <c r="AS88" s="128" t="s">
        <v>106</v>
      </c>
      <c r="AT88" s="128" t="s">
        <v>803</v>
      </c>
      <c r="AU88" s="128" t="s">
        <v>21</v>
      </c>
      <c r="AV88" s="128">
        <v>2</v>
      </c>
      <c r="AW88" s="128" t="s">
        <v>2538</v>
      </c>
      <c r="AX88" s="128" t="s">
        <v>3047</v>
      </c>
      <c r="AY88" s="128" t="s">
        <v>3048</v>
      </c>
      <c r="AZ88" s="128" t="s">
        <v>2458</v>
      </c>
      <c r="BA88" s="128" t="s">
        <v>108</v>
      </c>
      <c r="BB88" s="128" t="s">
        <v>98</v>
      </c>
      <c r="BC88" s="128" t="s">
        <v>2539</v>
      </c>
      <c r="BD88" s="128" t="s">
        <v>2540</v>
      </c>
      <c r="BE88" s="128" t="s">
        <v>2541</v>
      </c>
      <c r="BF88" s="128" t="s">
        <v>109</v>
      </c>
      <c r="BG88" s="128" t="s">
        <v>110</v>
      </c>
      <c r="BH88" s="128" t="s">
        <v>2542</v>
      </c>
      <c r="BI88" s="124"/>
      <c r="BJ88" s="122"/>
      <c r="BK88" s="122"/>
      <c r="BL88" s="122"/>
      <c r="BM88" s="130"/>
      <c r="BN88" s="115"/>
      <c r="BO88" s="116"/>
      <c r="BP88" s="116"/>
      <c r="BQ88" s="117"/>
    </row>
    <row r="89" spans="1:69" x14ac:dyDescent="0.3">
      <c r="A89" s="108"/>
      <c r="B89" s="37"/>
      <c r="C89" s="41"/>
      <c r="D89" s="118">
        <v>44453</v>
      </c>
      <c r="E89" s="119">
        <v>75</v>
      </c>
      <c r="F89" s="198">
        <v>3162.3</v>
      </c>
      <c r="G89" s="123">
        <v>3162.3</v>
      </c>
      <c r="H89" s="123">
        <v>0</v>
      </c>
      <c r="I89" s="123">
        <v>0</v>
      </c>
      <c r="J89" s="123">
        <v>3162.3</v>
      </c>
      <c r="K89" s="123">
        <v>0</v>
      </c>
      <c r="L89" s="123">
        <v>0</v>
      </c>
      <c r="M89" s="123">
        <v>0</v>
      </c>
      <c r="N89" s="123">
        <v>0</v>
      </c>
      <c r="O89" s="123">
        <v>3162.3</v>
      </c>
      <c r="P89" s="123">
        <v>3763.93</v>
      </c>
      <c r="Q89" s="614" t="s">
        <v>2998</v>
      </c>
      <c r="R89" s="427" t="s">
        <v>3034</v>
      </c>
      <c r="S89" s="121"/>
      <c r="T89" s="122" t="s">
        <v>93</v>
      </c>
      <c r="U89" s="122" t="s">
        <v>94</v>
      </c>
      <c r="V89" s="122" t="s">
        <v>147</v>
      </c>
      <c r="W89" s="122" t="s">
        <v>438</v>
      </c>
      <c r="X89" s="122" t="s">
        <v>19</v>
      </c>
      <c r="Y89" s="122">
        <v>75</v>
      </c>
      <c r="Z89" s="653">
        <v>1.12233445566778E+39</v>
      </c>
      <c r="AA89" s="122" t="s">
        <v>96</v>
      </c>
      <c r="AB89" s="122" t="s">
        <v>3044</v>
      </c>
      <c r="AC89" s="427" t="s">
        <v>3034</v>
      </c>
      <c r="AD89" s="122" t="s">
        <v>97</v>
      </c>
      <c r="AE89" s="123">
        <v>3162.3</v>
      </c>
      <c r="AF89" s="123">
        <v>0</v>
      </c>
      <c r="AG89" s="123">
        <v>0</v>
      </c>
      <c r="AH89" s="123">
        <v>0</v>
      </c>
      <c r="AI89" s="123">
        <v>0</v>
      </c>
      <c r="AJ89" s="123">
        <v>3162.3</v>
      </c>
      <c r="AK89" s="122">
        <v>0</v>
      </c>
      <c r="AL89" s="122" t="s">
        <v>98</v>
      </c>
      <c r="AM89" s="122" t="s">
        <v>104</v>
      </c>
      <c r="AN89" s="122" t="s">
        <v>105</v>
      </c>
      <c r="AO89" s="122" t="s">
        <v>3045</v>
      </c>
      <c r="AP89" s="122" t="s">
        <v>439</v>
      </c>
      <c r="AQ89" s="124"/>
      <c r="AR89" s="128" t="s">
        <v>93</v>
      </c>
      <c r="AS89" s="128" t="s">
        <v>106</v>
      </c>
      <c r="AT89" s="128" t="s">
        <v>469</v>
      </c>
      <c r="AU89" s="128" t="s">
        <v>21</v>
      </c>
      <c r="AV89" s="128">
        <v>2</v>
      </c>
      <c r="AW89" s="128" t="s">
        <v>2543</v>
      </c>
      <c r="AX89" s="128" t="s">
        <v>3047</v>
      </c>
      <c r="AY89" s="128" t="s">
        <v>3048</v>
      </c>
      <c r="AZ89" s="128" t="s">
        <v>2544</v>
      </c>
      <c r="BA89" s="128" t="s">
        <v>108</v>
      </c>
      <c r="BB89" s="128" t="s">
        <v>98</v>
      </c>
      <c r="BC89" s="128" t="s">
        <v>2545</v>
      </c>
      <c r="BD89" s="128" t="s">
        <v>2546</v>
      </c>
      <c r="BE89" s="128" t="s">
        <v>2547</v>
      </c>
      <c r="BF89" s="128" t="s">
        <v>109</v>
      </c>
      <c r="BG89" s="128" t="s">
        <v>110</v>
      </c>
      <c r="BH89" s="128" t="s">
        <v>2548</v>
      </c>
      <c r="BI89" s="124"/>
      <c r="BJ89" s="122" t="s">
        <v>798</v>
      </c>
      <c r="BK89" s="119" t="s">
        <v>265</v>
      </c>
      <c r="BL89" s="119" t="s">
        <v>3056</v>
      </c>
      <c r="BM89" s="197">
        <v>3763.93</v>
      </c>
      <c r="BN89" s="115"/>
      <c r="BO89" s="116"/>
      <c r="BP89" s="116"/>
      <c r="BQ89" s="117"/>
    </row>
    <row r="90" spans="1:69" x14ac:dyDescent="0.3">
      <c r="A90" s="108"/>
      <c r="B90" s="37"/>
      <c r="C90" s="41"/>
      <c r="D90" s="118">
        <v>44453</v>
      </c>
      <c r="E90" s="119">
        <v>76</v>
      </c>
      <c r="F90" s="198">
        <v>601.63400000000001</v>
      </c>
      <c r="G90" s="123">
        <v>2.9000000000010573E-2</v>
      </c>
      <c r="H90" s="123">
        <v>518.625</v>
      </c>
      <c r="I90" s="123">
        <v>82.98</v>
      </c>
      <c r="J90" s="123">
        <v>601.63400000000001</v>
      </c>
      <c r="K90" s="123">
        <v>0</v>
      </c>
      <c r="L90" s="123">
        <v>0</v>
      </c>
      <c r="M90" s="123">
        <v>0</v>
      </c>
      <c r="N90" s="123">
        <v>0</v>
      </c>
      <c r="O90" s="123">
        <v>601.63400000000001</v>
      </c>
      <c r="P90" s="123"/>
      <c r="Q90" s="614"/>
      <c r="R90" s="427" t="s">
        <v>3034</v>
      </c>
      <c r="S90" s="121"/>
      <c r="T90" s="122" t="s">
        <v>93</v>
      </c>
      <c r="U90" s="122" t="s">
        <v>94</v>
      </c>
      <c r="V90" s="122" t="s">
        <v>147</v>
      </c>
      <c r="W90" s="122" t="s">
        <v>440</v>
      </c>
      <c r="X90" s="122" t="s">
        <v>19</v>
      </c>
      <c r="Y90" s="122">
        <v>76</v>
      </c>
      <c r="Z90" s="653">
        <v>1.12233445566778E+39</v>
      </c>
      <c r="AA90" s="122" t="s">
        <v>96</v>
      </c>
      <c r="AB90" s="122" t="s">
        <v>3044</v>
      </c>
      <c r="AC90" s="427" t="s">
        <v>3034</v>
      </c>
      <c r="AD90" s="122" t="s">
        <v>97</v>
      </c>
      <c r="AE90" s="123">
        <v>518.65</v>
      </c>
      <c r="AF90" s="123">
        <v>0</v>
      </c>
      <c r="AG90" s="123">
        <v>82.98</v>
      </c>
      <c r="AH90" s="123">
        <v>0</v>
      </c>
      <c r="AI90" s="123">
        <v>0</v>
      </c>
      <c r="AJ90" s="123">
        <v>601.63</v>
      </c>
      <c r="AK90" s="122">
        <v>82.98</v>
      </c>
      <c r="AL90" s="122" t="s">
        <v>98</v>
      </c>
      <c r="AM90" s="122" t="s">
        <v>104</v>
      </c>
      <c r="AN90" s="122" t="s">
        <v>105</v>
      </c>
      <c r="AO90" s="122" t="s">
        <v>3045</v>
      </c>
      <c r="AP90" s="122" t="s">
        <v>441</v>
      </c>
      <c r="AQ90" s="124"/>
      <c r="AR90" s="128" t="s">
        <v>93</v>
      </c>
      <c r="AS90" s="128" t="s">
        <v>106</v>
      </c>
      <c r="AT90" s="128" t="s">
        <v>469</v>
      </c>
      <c r="AU90" s="128" t="s">
        <v>21</v>
      </c>
      <c r="AV90" s="128">
        <v>2</v>
      </c>
      <c r="AW90" s="128" t="s">
        <v>2543</v>
      </c>
      <c r="AX90" s="128" t="s">
        <v>3047</v>
      </c>
      <c r="AY90" s="128" t="s">
        <v>3048</v>
      </c>
      <c r="AZ90" s="128" t="s">
        <v>2544</v>
      </c>
      <c r="BA90" s="128" t="s">
        <v>108</v>
      </c>
      <c r="BB90" s="128" t="s">
        <v>98</v>
      </c>
      <c r="BC90" s="128" t="s">
        <v>2545</v>
      </c>
      <c r="BD90" s="128" t="s">
        <v>2546</v>
      </c>
      <c r="BE90" s="128" t="s">
        <v>2547</v>
      </c>
      <c r="BF90" s="128" t="s">
        <v>109</v>
      </c>
      <c r="BG90" s="128" t="s">
        <v>110</v>
      </c>
      <c r="BH90" s="128" t="s">
        <v>2548</v>
      </c>
      <c r="BI90" s="124"/>
      <c r="BJ90" s="122"/>
      <c r="BK90" s="122"/>
      <c r="BL90" s="122"/>
      <c r="BM90" s="130"/>
      <c r="BN90" s="115"/>
      <c r="BO90" s="116"/>
      <c r="BP90" s="116"/>
      <c r="BQ90" s="117"/>
    </row>
    <row r="91" spans="1:69" x14ac:dyDescent="0.3">
      <c r="A91" s="108"/>
      <c r="B91" s="37"/>
      <c r="C91" s="41"/>
      <c r="D91" s="118">
        <v>44453</v>
      </c>
      <c r="E91" s="119">
        <v>77</v>
      </c>
      <c r="F91" s="198">
        <v>1723.92</v>
      </c>
      <c r="G91" s="123">
        <v>1.5000000000071623E-2</v>
      </c>
      <c r="H91" s="123">
        <v>1486.125</v>
      </c>
      <c r="I91" s="123">
        <v>237.78</v>
      </c>
      <c r="J91" s="123">
        <v>1723.92</v>
      </c>
      <c r="K91" s="123">
        <v>0</v>
      </c>
      <c r="L91" s="123">
        <v>0</v>
      </c>
      <c r="M91" s="123">
        <v>0</v>
      </c>
      <c r="N91" s="123">
        <v>0</v>
      </c>
      <c r="O91" s="123">
        <v>1723.92</v>
      </c>
      <c r="P91" s="123">
        <v>4576.9799999999996</v>
      </c>
      <c r="Q91" s="614" t="s">
        <v>2998</v>
      </c>
      <c r="R91" s="427" t="s">
        <v>3034</v>
      </c>
      <c r="S91" s="121"/>
      <c r="T91" s="122" t="s">
        <v>93</v>
      </c>
      <c r="U91" s="122" t="s">
        <v>94</v>
      </c>
      <c r="V91" s="122" t="s">
        <v>121</v>
      </c>
      <c r="W91" s="122" t="s">
        <v>237</v>
      </c>
      <c r="X91" s="122" t="s">
        <v>19</v>
      </c>
      <c r="Y91" s="122">
        <v>77</v>
      </c>
      <c r="Z91" s="653">
        <v>1.12233445566778E+39</v>
      </c>
      <c r="AA91" s="122" t="s">
        <v>96</v>
      </c>
      <c r="AB91" s="122" t="s">
        <v>3044</v>
      </c>
      <c r="AC91" s="427" t="s">
        <v>3034</v>
      </c>
      <c r="AD91" s="122" t="s">
        <v>97</v>
      </c>
      <c r="AE91" s="123">
        <v>1486.14</v>
      </c>
      <c r="AF91" s="123">
        <v>0</v>
      </c>
      <c r="AG91" s="123">
        <v>237.78</v>
      </c>
      <c r="AH91" s="123">
        <v>0</v>
      </c>
      <c r="AI91" s="123">
        <v>0</v>
      </c>
      <c r="AJ91" s="123">
        <v>1723.92</v>
      </c>
      <c r="AK91" s="122">
        <v>237.78</v>
      </c>
      <c r="AL91" s="122" t="s">
        <v>98</v>
      </c>
      <c r="AM91" s="122" t="s">
        <v>104</v>
      </c>
      <c r="AN91" s="122" t="s">
        <v>105</v>
      </c>
      <c r="AO91" s="122" t="s">
        <v>3045</v>
      </c>
      <c r="AP91" s="122" t="s">
        <v>239</v>
      </c>
      <c r="AQ91" s="124"/>
      <c r="AR91" s="128" t="s">
        <v>93</v>
      </c>
      <c r="AS91" s="128" t="s">
        <v>106</v>
      </c>
      <c r="AT91" s="128" t="s">
        <v>372</v>
      </c>
      <c r="AU91" s="128" t="s">
        <v>21</v>
      </c>
      <c r="AV91" s="128">
        <v>2</v>
      </c>
      <c r="AW91" s="128" t="s">
        <v>2549</v>
      </c>
      <c r="AX91" s="128" t="s">
        <v>3047</v>
      </c>
      <c r="AY91" s="128" t="s">
        <v>3048</v>
      </c>
      <c r="AZ91" s="128" t="s">
        <v>236</v>
      </c>
      <c r="BA91" s="128" t="s">
        <v>108</v>
      </c>
      <c r="BB91" s="128" t="s">
        <v>98</v>
      </c>
      <c r="BC91" s="128" t="s">
        <v>2550</v>
      </c>
      <c r="BD91" s="128" t="s">
        <v>238</v>
      </c>
      <c r="BE91" s="128" t="s">
        <v>2551</v>
      </c>
      <c r="BF91" s="128" t="s">
        <v>109</v>
      </c>
      <c r="BG91" s="128" t="s">
        <v>110</v>
      </c>
      <c r="BH91" s="128" t="s">
        <v>2552</v>
      </c>
      <c r="BI91" s="124"/>
      <c r="BJ91" s="122" t="s">
        <v>799</v>
      </c>
      <c r="BK91" s="119" t="s">
        <v>265</v>
      </c>
      <c r="BL91" s="119" t="s">
        <v>3056</v>
      </c>
      <c r="BM91" s="197">
        <v>4576.9799999999996</v>
      </c>
      <c r="BN91" s="115"/>
      <c r="BO91" s="116"/>
      <c r="BP91" s="116"/>
      <c r="BQ91" s="117"/>
    </row>
    <row r="92" spans="1:69" x14ac:dyDescent="0.3">
      <c r="A92" s="108"/>
      <c r="B92" s="37"/>
      <c r="C92" s="41"/>
      <c r="D92" s="118">
        <v>44453</v>
      </c>
      <c r="E92" s="195">
        <v>78</v>
      </c>
      <c r="F92" s="198">
        <v>2853.06</v>
      </c>
      <c r="G92" s="123">
        <v>2853.06</v>
      </c>
      <c r="H92" s="123">
        <v>0</v>
      </c>
      <c r="I92" s="123">
        <v>0</v>
      </c>
      <c r="J92" s="123">
        <v>2853.06</v>
      </c>
      <c r="K92" s="123">
        <v>0</v>
      </c>
      <c r="L92" s="123">
        <v>0</v>
      </c>
      <c r="M92" s="123">
        <v>0</v>
      </c>
      <c r="N92" s="123">
        <v>0</v>
      </c>
      <c r="O92" s="123">
        <v>2853.06</v>
      </c>
      <c r="P92" s="123"/>
      <c r="Q92" s="614"/>
      <c r="R92" s="427" t="s">
        <v>3034</v>
      </c>
      <c r="S92" s="121"/>
      <c r="T92" s="122" t="s">
        <v>93</v>
      </c>
      <c r="U92" s="122" t="s">
        <v>94</v>
      </c>
      <c r="V92" s="122" t="s">
        <v>188</v>
      </c>
      <c r="W92" s="122" t="s">
        <v>442</v>
      </c>
      <c r="X92" s="122" t="s">
        <v>19</v>
      </c>
      <c r="Y92" s="122">
        <v>78</v>
      </c>
      <c r="Z92" s="653">
        <v>1.12233445566778E+39</v>
      </c>
      <c r="AA92" s="122" t="s">
        <v>96</v>
      </c>
      <c r="AB92" s="122" t="s">
        <v>3044</v>
      </c>
      <c r="AC92" s="427" t="s">
        <v>3034</v>
      </c>
      <c r="AD92" s="122" t="s">
        <v>97</v>
      </c>
      <c r="AE92" s="123">
        <v>2853.06</v>
      </c>
      <c r="AF92" s="123">
        <v>0</v>
      </c>
      <c r="AG92" s="123">
        <v>0</v>
      </c>
      <c r="AH92" s="123">
        <v>0</v>
      </c>
      <c r="AI92" s="123">
        <v>0</v>
      </c>
      <c r="AJ92" s="123">
        <v>2853.06</v>
      </c>
      <c r="AK92" s="122">
        <v>0</v>
      </c>
      <c r="AL92" s="122" t="s">
        <v>98</v>
      </c>
      <c r="AM92" s="122" t="s">
        <v>104</v>
      </c>
      <c r="AN92" s="122" t="s">
        <v>105</v>
      </c>
      <c r="AO92" s="122" t="s">
        <v>3045</v>
      </c>
      <c r="AP92" s="122" t="s">
        <v>443</v>
      </c>
      <c r="AQ92" s="124"/>
      <c r="AR92" s="128" t="s">
        <v>93</v>
      </c>
      <c r="AS92" s="128" t="s">
        <v>106</v>
      </c>
      <c r="AT92" s="128" t="s">
        <v>485</v>
      </c>
      <c r="AU92" s="128" t="s">
        <v>21</v>
      </c>
      <c r="AV92" s="128">
        <v>2</v>
      </c>
      <c r="AW92" s="128" t="s">
        <v>2553</v>
      </c>
      <c r="AX92" s="128" t="s">
        <v>3047</v>
      </c>
      <c r="AY92" s="128" t="s">
        <v>3048</v>
      </c>
      <c r="AZ92" s="128" t="s">
        <v>2554</v>
      </c>
      <c r="BA92" s="128" t="s">
        <v>108</v>
      </c>
      <c r="BB92" s="128" t="s">
        <v>98</v>
      </c>
      <c r="BC92" s="128" t="s">
        <v>2555</v>
      </c>
      <c r="BD92" s="128" t="s">
        <v>2556</v>
      </c>
      <c r="BE92" s="128" t="s">
        <v>2557</v>
      </c>
      <c r="BF92" s="128" t="s">
        <v>109</v>
      </c>
      <c r="BG92" s="128" t="s">
        <v>110</v>
      </c>
      <c r="BH92" s="128" t="s">
        <v>2558</v>
      </c>
      <c r="BI92" s="124"/>
      <c r="BJ92" s="122"/>
      <c r="BK92" s="122"/>
      <c r="BL92" s="122"/>
      <c r="BM92" s="130"/>
      <c r="BN92" s="115"/>
      <c r="BO92" s="116"/>
      <c r="BP92" s="116"/>
      <c r="BQ92" s="117"/>
    </row>
    <row r="93" spans="1:69" x14ac:dyDescent="0.3">
      <c r="A93" s="108"/>
      <c r="B93" s="37"/>
      <c r="C93" s="41"/>
      <c r="D93" s="118">
        <v>44454</v>
      </c>
      <c r="E93" s="119">
        <v>79</v>
      </c>
      <c r="F93" s="198">
        <v>7387.72</v>
      </c>
      <c r="G93" s="123">
        <v>7387.72</v>
      </c>
      <c r="H93" s="123">
        <v>0</v>
      </c>
      <c r="I93" s="123">
        <v>0</v>
      </c>
      <c r="J93" s="123">
        <v>7387.72</v>
      </c>
      <c r="K93" s="123">
        <v>0</v>
      </c>
      <c r="L93" s="123">
        <v>0</v>
      </c>
      <c r="M93" s="123">
        <v>0</v>
      </c>
      <c r="N93" s="123">
        <v>0</v>
      </c>
      <c r="O93" s="123">
        <v>7387.72</v>
      </c>
      <c r="P93" s="123">
        <v>7760.96</v>
      </c>
      <c r="Q93" s="614" t="s">
        <v>2999</v>
      </c>
      <c r="R93" s="427" t="s">
        <v>3034</v>
      </c>
      <c r="S93" s="121"/>
      <c r="T93" s="122" t="s">
        <v>93</v>
      </c>
      <c r="U93" s="122" t="s">
        <v>94</v>
      </c>
      <c r="V93" s="122" t="s">
        <v>155</v>
      </c>
      <c r="W93" s="122" t="s">
        <v>444</v>
      </c>
      <c r="X93" s="122" t="s">
        <v>19</v>
      </c>
      <c r="Y93" s="122">
        <v>79</v>
      </c>
      <c r="Z93" s="653">
        <v>1.12233445566778E+39</v>
      </c>
      <c r="AA93" s="122" t="s">
        <v>96</v>
      </c>
      <c r="AB93" s="122" t="s">
        <v>3044</v>
      </c>
      <c r="AC93" s="427" t="s">
        <v>3034</v>
      </c>
      <c r="AD93" s="122" t="s">
        <v>97</v>
      </c>
      <c r="AE93" s="123">
        <v>7387.72</v>
      </c>
      <c r="AF93" s="123">
        <v>0</v>
      </c>
      <c r="AG93" s="123">
        <v>0</v>
      </c>
      <c r="AH93" s="123">
        <v>0</v>
      </c>
      <c r="AI93" s="123">
        <v>0</v>
      </c>
      <c r="AJ93" s="123">
        <v>7387.72</v>
      </c>
      <c r="AK93" s="122">
        <v>0</v>
      </c>
      <c r="AL93" s="122" t="s">
        <v>98</v>
      </c>
      <c r="AM93" s="122" t="s">
        <v>104</v>
      </c>
      <c r="AN93" s="122" t="s">
        <v>105</v>
      </c>
      <c r="AO93" s="122" t="s">
        <v>3045</v>
      </c>
      <c r="AP93" s="122" t="s">
        <v>445</v>
      </c>
      <c r="AQ93" s="124"/>
      <c r="AR93" s="128" t="s">
        <v>93</v>
      </c>
      <c r="AS93" s="128" t="s">
        <v>106</v>
      </c>
      <c r="AT93" s="128" t="s">
        <v>485</v>
      </c>
      <c r="AU93" s="128" t="s">
        <v>21</v>
      </c>
      <c r="AV93" s="128">
        <v>2</v>
      </c>
      <c r="AW93" s="128" t="s">
        <v>2553</v>
      </c>
      <c r="AX93" s="128" t="s">
        <v>3047</v>
      </c>
      <c r="AY93" s="128" t="s">
        <v>3048</v>
      </c>
      <c r="AZ93" s="128" t="s">
        <v>2554</v>
      </c>
      <c r="BA93" s="128" t="s">
        <v>108</v>
      </c>
      <c r="BB93" s="128" t="s">
        <v>98</v>
      </c>
      <c r="BC93" s="128" t="s">
        <v>2555</v>
      </c>
      <c r="BD93" s="128" t="s">
        <v>2556</v>
      </c>
      <c r="BE93" s="128" t="s">
        <v>2557</v>
      </c>
      <c r="BF93" s="128" t="s">
        <v>109</v>
      </c>
      <c r="BG93" s="128" t="s">
        <v>110</v>
      </c>
      <c r="BH93" s="128" t="s">
        <v>2558</v>
      </c>
      <c r="BI93" s="124"/>
      <c r="BJ93" s="122" t="s">
        <v>197</v>
      </c>
      <c r="BK93" s="119" t="s">
        <v>268</v>
      </c>
      <c r="BL93" s="119" t="s">
        <v>3056</v>
      </c>
      <c r="BM93" s="197">
        <v>7760.96</v>
      </c>
      <c r="BN93" s="115"/>
      <c r="BO93" s="116"/>
      <c r="BP93" s="116"/>
      <c r="BQ93" s="117"/>
    </row>
    <row r="94" spans="1:69" x14ac:dyDescent="0.3">
      <c r="A94" s="108"/>
      <c r="B94" s="37"/>
      <c r="C94" s="41"/>
      <c r="D94" s="118">
        <v>44454</v>
      </c>
      <c r="E94" s="119">
        <v>80</v>
      </c>
      <c r="F94" s="198">
        <v>372.53399999999999</v>
      </c>
      <c r="G94" s="123">
        <v>2.8999999999989257E-2</v>
      </c>
      <c r="H94" s="123">
        <v>321.125</v>
      </c>
      <c r="I94" s="123">
        <v>51.38</v>
      </c>
      <c r="J94" s="123">
        <v>372.53399999999999</v>
      </c>
      <c r="K94" s="123">
        <v>0</v>
      </c>
      <c r="L94" s="123">
        <v>0</v>
      </c>
      <c r="M94" s="123">
        <v>0</v>
      </c>
      <c r="N94" s="123">
        <v>0</v>
      </c>
      <c r="O94" s="123">
        <v>372.53399999999999</v>
      </c>
      <c r="P94" s="123"/>
      <c r="Q94" s="614"/>
      <c r="R94" s="427" t="s">
        <v>3034</v>
      </c>
      <c r="S94" s="121"/>
      <c r="T94" s="122" t="s">
        <v>93</v>
      </c>
      <c r="U94" s="122" t="s">
        <v>94</v>
      </c>
      <c r="V94" s="122" t="s">
        <v>155</v>
      </c>
      <c r="W94" s="122" t="s">
        <v>446</v>
      </c>
      <c r="X94" s="122" t="s">
        <v>19</v>
      </c>
      <c r="Y94" s="122">
        <v>80</v>
      </c>
      <c r="Z94" s="653">
        <v>1.12233445566778E+39</v>
      </c>
      <c r="AA94" s="122" t="s">
        <v>96</v>
      </c>
      <c r="AB94" s="122" t="s">
        <v>3044</v>
      </c>
      <c r="AC94" s="427" t="s">
        <v>3034</v>
      </c>
      <c r="AD94" s="122" t="s">
        <v>97</v>
      </c>
      <c r="AE94" s="123">
        <v>321.14999999999998</v>
      </c>
      <c r="AF94" s="123">
        <v>0</v>
      </c>
      <c r="AG94" s="123">
        <v>51.38</v>
      </c>
      <c r="AH94" s="123">
        <v>0</v>
      </c>
      <c r="AI94" s="123">
        <v>0</v>
      </c>
      <c r="AJ94" s="123">
        <v>372.53</v>
      </c>
      <c r="AK94" s="122">
        <v>51.38</v>
      </c>
      <c r="AL94" s="122" t="s">
        <v>98</v>
      </c>
      <c r="AM94" s="122" t="s">
        <v>104</v>
      </c>
      <c r="AN94" s="122" t="s">
        <v>105</v>
      </c>
      <c r="AO94" s="122" t="s">
        <v>3045</v>
      </c>
      <c r="AP94" s="122" t="s">
        <v>447</v>
      </c>
      <c r="AQ94" s="124"/>
      <c r="AR94" s="128" t="s">
        <v>93</v>
      </c>
      <c r="AS94" s="128" t="s">
        <v>106</v>
      </c>
      <c r="AT94" s="128" t="s">
        <v>485</v>
      </c>
      <c r="AU94" s="128" t="s">
        <v>21</v>
      </c>
      <c r="AV94" s="128">
        <v>2</v>
      </c>
      <c r="AW94" s="128" t="s">
        <v>2553</v>
      </c>
      <c r="AX94" s="128" t="s">
        <v>3047</v>
      </c>
      <c r="AY94" s="128" t="s">
        <v>3048</v>
      </c>
      <c r="AZ94" s="128" t="s">
        <v>2554</v>
      </c>
      <c r="BA94" s="128" t="s">
        <v>108</v>
      </c>
      <c r="BB94" s="128" t="s">
        <v>98</v>
      </c>
      <c r="BC94" s="128" t="s">
        <v>2555</v>
      </c>
      <c r="BD94" s="128" t="s">
        <v>2556</v>
      </c>
      <c r="BE94" s="128" t="s">
        <v>2557</v>
      </c>
      <c r="BF94" s="128" t="s">
        <v>109</v>
      </c>
      <c r="BG94" s="128" t="s">
        <v>110</v>
      </c>
      <c r="BH94" s="128" t="s">
        <v>2558</v>
      </c>
      <c r="BI94" s="124"/>
      <c r="BJ94" s="122"/>
      <c r="BK94" s="122"/>
      <c r="BL94" s="122"/>
      <c r="BM94" s="130"/>
      <c r="BN94" s="115"/>
      <c r="BO94" s="116"/>
      <c r="BP94" s="116"/>
      <c r="BQ94" s="117"/>
    </row>
    <row r="95" spans="1:69" x14ac:dyDescent="0.3">
      <c r="A95" s="108"/>
      <c r="B95" s="37"/>
      <c r="C95" s="41"/>
      <c r="D95" s="118">
        <v>44456</v>
      </c>
      <c r="E95" s="119">
        <v>81</v>
      </c>
      <c r="F95" s="198">
        <v>6617.23</v>
      </c>
      <c r="G95" s="123">
        <v>6617.23</v>
      </c>
      <c r="H95" s="123">
        <v>0</v>
      </c>
      <c r="I95" s="123">
        <v>0</v>
      </c>
      <c r="J95" s="123">
        <v>6617.23</v>
      </c>
      <c r="K95" s="123">
        <v>0</v>
      </c>
      <c r="L95" s="123">
        <v>0</v>
      </c>
      <c r="M95" s="123">
        <v>0</v>
      </c>
      <c r="N95" s="123">
        <v>0</v>
      </c>
      <c r="O95" s="123">
        <v>6617.23</v>
      </c>
      <c r="P95" s="123">
        <v>8341.15</v>
      </c>
      <c r="Q95" s="614" t="s">
        <v>3006</v>
      </c>
      <c r="R95" s="427" t="s">
        <v>3034</v>
      </c>
      <c r="S95" s="121"/>
      <c r="T95" s="122" t="s">
        <v>93</v>
      </c>
      <c r="U95" s="122" t="s">
        <v>94</v>
      </c>
      <c r="V95" s="122" t="s">
        <v>188</v>
      </c>
      <c r="W95" s="122" t="s">
        <v>448</v>
      </c>
      <c r="X95" s="122" t="s">
        <v>19</v>
      </c>
      <c r="Y95" s="122">
        <v>81</v>
      </c>
      <c r="Z95" s="653">
        <v>1.12233445566778E+39</v>
      </c>
      <c r="AA95" s="122" t="s">
        <v>96</v>
      </c>
      <c r="AB95" s="122" t="s">
        <v>3044</v>
      </c>
      <c r="AC95" s="427" t="s">
        <v>3034</v>
      </c>
      <c r="AD95" s="122" t="s">
        <v>97</v>
      </c>
      <c r="AE95" s="123">
        <v>6617.23</v>
      </c>
      <c r="AF95" s="123">
        <v>0</v>
      </c>
      <c r="AG95" s="123">
        <v>0</v>
      </c>
      <c r="AH95" s="123">
        <v>0</v>
      </c>
      <c r="AI95" s="123">
        <v>0</v>
      </c>
      <c r="AJ95" s="123">
        <v>6617.23</v>
      </c>
      <c r="AK95" s="122">
        <v>0</v>
      </c>
      <c r="AL95" s="122" t="s">
        <v>98</v>
      </c>
      <c r="AM95" s="122" t="s">
        <v>104</v>
      </c>
      <c r="AN95" s="122" t="s">
        <v>105</v>
      </c>
      <c r="AO95" s="122" t="s">
        <v>3045</v>
      </c>
      <c r="AP95" s="122" t="s">
        <v>449</v>
      </c>
      <c r="AQ95" s="124"/>
      <c r="AR95" s="128" t="s">
        <v>93</v>
      </c>
      <c r="AS95" s="128" t="s">
        <v>106</v>
      </c>
      <c r="AT95" s="128" t="s">
        <v>469</v>
      </c>
      <c r="AU95" s="128" t="s">
        <v>21</v>
      </c>
      <c r="AV95" s="128">
        <v>2</v>
      </c>
      <c r="AW95" s="128" t="s">
        <v>2559</v>
      </c>
      <c r="AX95" s="128" t="s">
        <v>3047</v>
      </c>
      <c r="AY95" s="128" t="s">
        <v>3048</v>
      </c>
      <c r="AZ95" s="128" t="s">
        <v>2453</v>
      </c>
      <c r="BA95" s="128" t="s">
        <v>108</v>
      </c>
      <c r="BB95" s="128" t="s">
        <v>98</v>
      </c>
      <c r="BC95" s="128" t="s">
        <v>2560</v>
      </c>
      <c r="BD95" s="128" t="s">
        <v>2561</v>
      </c>
      <c r="BE95" s="128" t="s">
        <v>2562</v>
      </c>
      <c r="BF95" s="128" t="s">
        <v>109</v>
      </c>
      <c r="BG95" s="128" t="s">
        <v>110</v>
      </c>
      <c r="BH95" s="128" t="s">
        <v>2563</v>
      </c>
      <c r="BI95" s="124"/>
      <c r="BJ95" s="122" t="s">
        <v>800</v>
      </c>
      <c r="BK95" s="119" t="s">
        <v>793</v>
      </c>
      <c r="BL95" s="119" t="s">
        <v>3057</v>
      </c>
      <c r="BM95" s="197">
        <v>8341.15</v>
      </c>
      <c r="BN95" s="115"/>
      <c r="BO95" s="116"/>
      <c r="BP95" s="116"/>
      <c r="BQ95" s="116"/>
    </row>
    <row r="96" spans="1:69" x14ac:dyDescent="0.3">
      <c r="A96" s="108"/>
      <c r="B96" s="37"/>
      <c r="C96" s="41"/>
      <c r="D96" s="118">
        <v>44456</v>
      </c>
      <c r="E96" s="195">
        <v>82</v>
      </c>
      <c r="F96" s="198">
        <v>1723.9223999999999</v>
      </c>
      <c r="G96" s="123">
        <v>1.7399999999923921E-2</v>
      </c>
      <c r="H96" s="123">
        <v>1486.125</v>
      </c>
      <c r="I96" s="123">
        <v>237.78</v>
      </c>
      <c r="J96" s="123">
        <v>1723.9223999999999</v>
      </c>
      <c r="K96" s="123">
        <v>0</v>
      </c>
      <c r="L96" s="123">
        <v>0</v>
      </c>
      <c r="M96" s="123">
        <v>0</v>
      </c>
      <c r="N96" s="123">
        <v>0</v>
      </c>
      <c r="O96" s="123">
        <v>1723.9223999999999</v>
      </c>
      <c r="P96" s="123"/>
      <c r="Q96" s="624"/>
      <c r="R96" s="427" t="s">
        <v>3034</v>
      </c>
      <c r="S96" s="121"/>
      <c r="T96" s="122" t="s">
        <v>93</v>
      </c>
      <c r="U96" s="122" t="s">
        <v>94</v>
      </c>
      <c r="V96" s="122" t="s">
        <v>188</v>
      </c>
      <c r="W96" s="122" t="s">
        <v>450</v>
      </c>
      <c r="X96" s="122" t="s">
        <v>19</v>
      </c>
      <c r="Y96" s="122">
        <v>82</v>
      </c>
      <c r="Z96" s="653">
        <v>1.12233445566778E+39</v>
      </c>
      <c r="AA96" s="122" t="s">
        <v>96</v>
      </c>
      <c r="AB96" s="122" t="s">
        <v>3044</v>
      </c>
      <c r="AC96" s="427" t="s">
        <v>3034</v>
      </c>
      <c r="AD96" s="122" t="s">
        <v>97</v>
      </c>
      <c r="AE96" s="123">
        <v>1486.14</v>
      </c>
      <c r="AF96" s="123">
        <v>0</v>
      </c>
      <c r="AG96" s="123">
        <v>237.78</v>
      </c>
      <c r="AH96" s="123">
        <v>0</v>
      </c>
      <c r="AI96" s="123">
        <v>0</v>
      </c>
      <c r="AJ96" s="123">
        <v>1723.92</v>
      </c>
      <c r="AK96" s="122">
        <v>237.78</v>
      </c>
      <c r="AL96" s="122" t="s">
        <v>98</v>
      </c>
      <c r="AM96" s="122" t="s">
        <v>104</v>
      </c>
      <c r="AN96" s="122" t="s">
        <v>105</v>
      </c>
      <c r="AO96" s="122" t="s">
        <v>3045</v>
      </c>
      <c r="AP96" s="122" t="s">
        <v>451</v>
      </c>
      <c r="AQ96" s="124"/>
      <c r="AR96" s="128" t="s">
        <v>93</v>
      </c>
      <c r="AS96" s="128" t="s">
        <v>106</v>
      </c>
      <c r="AT96" s="128" t="s">
        <v>469</v>
      </c>
      <c r="AU96" s="128" t="s">
        <v>21</v>
      </c>
      <c r="AV96" s="128">
        <v>2</v>
      </c>
      <c r="AW96" s="128" t="s">
        <v>2559</v>
      </c>
      <c r="AX96" s="128" t="s">
        <v>3047</v>
      </c>
      <c r="AY96" s="128" t="s">
        <v>3048</v>
      </c>
      <c r="AZ96" s="128" t="s">
        <v>2453</v>
      </c>
      <c r="BA96" s="128" t="s">
        <v>108</v>
      </c>
      <c r="BB96" s="128" t="s">
        <v>98</v>
      </c>
      <c r="BC96" s="128" t="s">
        <v>2560</v>
      </c>
      <c r="BD96" s="128" t="s">
        <v>2561</v>
      </c>
      <c r="BE96" s="128" t="s">
        <v>2562</v>
      </c>
      <c r="BF96" s="128" t="s">
        <v>109</v>
      </c>
      <c r="BG96" s="128" t="s">
        <v>110</v>
      </c>
      <c r="BH96" s="128" t="s">
        <v>2563</v>
      </c>
      <c r="BI96" s="124"/>
      <c r="BJ96" s="122"/>
      <c r="BK96" s="122"/>
      <c r="BL96" s="122"/>
      <c r="BM96" s="130"/>
      <c r="BN96" s="115"/>
      <c r="BO96" s="116"/>
      <c r="BP96" s="116"/>
      <c r="BQ96" s="116"/>
    </row>
    <row r="97" spans="1:69" x14ac:dyDescent="0.3">
      <c r="A97" s="108"/>
      <c r="B97" s="37"/>
      <c r="C97" s="41"/>
      <c r="D97" s="118">
        <v>44456</v>
      </c>
      <c r="E97" s="119">
        <v>83</v>
      </c>
      <c r="F97" s="198">
        <v>11970.689999999999</v>
      </c>
      <c r="G97" s="123">
        <v>11970.689999999999</v>
      </c>
      <c r="H97" s="123">
        <v>0</v>
      </c>
      <c r="I97" s="123">
        <v>0</v>
      </c>
      <c r="J97" s="123">
        <v>11970.689999999999</v>
      </c>
      <c r="K97" s="123">
        <v>0</v>
      </c>
      <c r="L97" s="123">
        <v>0</v>
      </c>
      <c r="M97" s="123">
        <v>0</v>
      </c>
      <c r="N97" s="123">
        <v>0</v>
      </c>
      <c r="O97" s="123">
        <v>11970.689999999999</v>
      </c>
      <c r="P97" s="123">
        <v>11970.69</v>
      </c>
      <c r="Q97" s="614" t="s">
        <v>3006</v>
      </c>
      <c r="R97" s="427" t="s">
        <v>3034</v>
      </c>
      <c r="S97" s="121"/>
      <c r="T97" s="122" t="s">
        <v>93</v>
      </c>
      <c r="U97" s="122" t="s">
        <v>94</v>
      </c>
      <c r="V97" s="122" t="s">
        <v>178</v>
      </c>
      <c r="W97" s="122" t="s">
        <v>452</v>
      </c>
      <c r="X97" s="122" t="s">
        <v>19</v>
      </c>
      <c r="Y97" s="122">
        <v>83</v>
      </c>
      <c r="Z97" s="653">
        <v>1.12233445566778E+39</v>
      </c>
      <c r="AA97" s="122" t="s">
        <v>96</v>
      </c>
      <c r="AB97" s="122" t="s">
        <v>3044</v>
      </c>
      <c r="AC97" s="427" t="s">
        <v>3034</v>
      </c>
      <c r="AD97" s="122" t="s">
        <v>97</v>
      </c>
      <c r="AE97" s="123">
        <v>11970.69</v>
      </c>
      <c r="AF97" s="123">
        <v>0</v>
      </c>
      <c r="AG97" s="123">
        <v>0</v>
      </c>
      <c r="AH97" s="123">
        <v>0</v>
      </c>
      <c r="AI97" s="123">
        <v>0</v>
      </c>
      <c r="AJ97" s="123">
        <v>11970.69</v>
      </c>
      <c r="AK97" s="122">
        <v>0</v>
      </c>
      <c r="AL97" s="122" t="s">
        <v>98</v>
      </c>
      <c r="AM97" s="122" t="s">
        <v>104</v>
      </c>
      <c r="AN97" s="122" t="s">
        <v>105</v>
      </c>
      <c r="AO97" s="122" t="s">
        <v>3045</v>
      </c>
      <c r="AP97" s="122" t="s">
        <v>454</v>
      </c>
      <c r="AQ97" s="124"/>
      <c r="AR97" s="128" t="s">
        <v>93</v>
      </c>
      <c r="AS97" s="128" t="s">
        <v>106</v>
      </c>
      <c r="AT97" s="128" t="s">
        <v>469</v>
      </c>
      <c r="AU97" s="128" t="s">
        <v>21</v>
      </c>
      <c r="AV97" s="128">
        <v>2</v>
      </c>
      <c r="AW97" s="128" t="s">
        <v>2564</v>
      </c>
      <c r="AX97" s="128" t="s">
        <v>3047</v>
      </c>
      <c r="AY97" s="128" t="s">
        <v>3048</v>
      </c>
      <c r="AZ97" s="128" t="s">
        <v>2453</v>
      </c>
      <c r="BA97" s="128" t="s">
        <v>108</v>
      </c>
      <c r="BB97" s="128" t="s">
        <v>98</v>
      </c>
      <c r="BC97" s="128" t="s">
        <v>2565</v>
      </c>
      <c r="BD97" s="128" t="s">
        <v>453</v>
      </c>
      <c r="BE97" s="128" t="s">
        <v>2566</v>
      </c>
      <c r="BF97" s="128" t="s">
        <v>109</v>
      </c>
      <c r="BG97" s="128" t="s">
        <v>110</v>
      </c>
      <c r="BH97" s="128" t="s">
        <v>2567</v>
      </c>
      <c r="BI97" s="124"/>
      <c r="BJ97" s="122" t="s">
        <v>801</v>
      </c>
      <c r="BK97" s="119" t="s">
        <v>793</v>
      </c>
      <c r="BL97" s="119" t="s">
        <v>3057</v>
      </c>
      <c r="BM97" s="197">
        <v>11970.69</v>
      </c>
      <c r="BN97" s="115"/>
      <c r="BO97" s="116"/>
      <c r="BP97" s="116"/>
      <c r="BQ97" s="116"/>
    </row>
    <row r="98" spans="1:69" x14ac:dyDescent="0.3">
      <c r="A98" s="108"/>
      <c r="B98" s="37"/>
      <c r="C98" s="41"/>
      <c r="D98" s="118">
        <v>44460</v>
      </c>
      <c r="E98" s="119">
        <v>84</v>
      </c>
      <c r="F98" s="198">
        <v>1757.05</v>
      </c>
      <c r="G98" s="123">
        <v>1757.05</v>
      </c>
      <c r="H98" s="123">
        <v>0</v>
      </c>
      <c r="I98" s="123">
        <v>0</v>
      </c>
      <c r="J98" s="123">
        <v>1757.05</v>
      </c>
      <c r="K98" s="123">
        <v>0</v>
      </c>
      <c r="L98" s="123">
        <v>0</v>
      </c>
      <c r="M98" s="123">
        <v>0</v>
      </c>
      <c r="N98" s="123">
        <v>0</v>
      </c>
      <c r="O98" s="123">
        <v>1757.05</v>
      </c>
      <c r="P98" s="123">
        <v>1995.64</v>
      </c>
      <c r="Q98" s="614" t="s">
        <v>3003</v>
      </c>
      <c r="R98" s="427" t="s">
        <v>3034</v>
      </c>
      <c r="S98" s="121"/>
      <c r="T98" s="122" t="s">
        <v>93</v>
      </c>
      <c r="U98" s="122" t="s">
        <v>94</v>
      </c>
      <c r="V98" s="122" t="s">
        <v>188</v>
      </c>
      <c r="W98" s="122" t="s">
        <v>455</v>
      </c>
      <c r="X98" s="122" t="s">
        <v>19</v>
      </c>
      <c r="Y98" s="122">
        <v>84</v>
      </c>
      <c r="Z98" s="653">
        <v>1.12233445566778E+39</v>
      </c>
      <c r="AA98" s="122" t="s">
        <v>96</v>
      </c>
      <c r="AB98" s="122" t="s">
        <v>3044</v>
      </c>
      <c r="AC98" s="427" t="s">
        <v>3034</v>
      </c>
      <c r="AD98" s="122" t="s">
        <v>97</v>
      </c>
      <c r="AE98" s="123">
        <v>1757.05</v>
      </c>
      <c r="AF98" s="123">
        <v>0</v>
      </c>
      <c r="AG98" s="123">
        <v>0</v>
      </c>
      <c r="AH98" s="123">
        <v>0</v>
      </c>
      <c r="AI98" s="123">
        <v>0</v>
      </c>
      <c r="AJ98" s="123">
        <v>1757.05</v>
      </c>
      <c r="AK98" s="122">
        <v>0</v>
      </c>
      <c r="AL98" s="122" t="s">
        <v>98</v>
      </c>
      <c r="AM98" s="122" t="s">
        <v>104</v>
      </c>
      <c r="AN98" s="122" t="s">
        <v>105</v>
      </c>
      <c r="AO98" s="122" t="s">
        <v>3045</v>
      </c>
      <c r="AP98" s="122" t="s">
        <v>456</v>
      </c>
      <c r="AQ98" s="124"/>
      <c r="AR98" s="128" t="s">
        <v>93</v>
      </c>
      <c r="AS98" s="128" t="s">
        <v>106</v>
      </c>
      <c r="AT98" s="128" t="s">
        <v>485</v>
      </c>
      <c r="AU98" s="128" t="s">
        <v>21</v>
      </c>
      <c r="AV98" s="128">
        <v>2</v>
      </c>
      <c r="AW98" s="128" t="s">
        <v>2568</v>
      </c>
      <c r="AX98" s="128" t="s">
        <v>3047</v>
      </c>
      <c r="AY98" s="128" t="s">
        <v>3048</v>
      </c>
      <c r="AZ98" s="128" t="s">
        <v>2443</v>
      </c>
      <c r="BA98" s="128" t="s">
        <v>108</v>
      </c>
      <c r="BB98" s="128" t="s">
        <v>98</v>
      </c>
      <c r="BC98" s="128" t="s">
        <v>2569</v>
      </c>
      <c r="BD98" s="128" t="s">
        <v>2570</v>
      </c>
      <c r="BE98" s="128" t="s">
        <v>2571</v>
      </c>
      <c r="BF98" s="128" t="s">
        <v>109</v>
      </c>
      <c r="BG98" s="128" t="s">
        <v>110</v>
      </c>
      <c r="BH98" s="128" t="s">
        <v>2572</v>
      </c>
      <c r="BI98" s="124"/>
      <c r="BJ98" s="122" t="s">
        <v>212</v>
      </c>
      <c r="BK98" s="119" t="s">
        <v>521</v>
      </c>
      <c r="BL98" s="119" t="s">
        <v>3056</v>
      </c>
      <c r="BM98" s="197">
        <v>1995.64</v>
      </c>
      <c r="BN98" s="115"/>
      <c r="BO98" s="116"/>
      <c r="BP98" s="116"/>
      <c r="BQ98" s="117"/>
    </row>
    <row r="99" spans="1:69" x14ac:dyDescent="0.3">
      <c r="A99" s="108"/>
      <c r="B99" s="37"/>
      <c r="C99" s="41"/>
      <c r="D99" s="118">
        <v>44460</v>
      </c>
      <c r="E99" s="119">
        <v>85</v>
      </c>
      <c r="F99" s="198">
        <v>238.58879999999999</v>
      </c>
      <c r="G99" s="123">
        <v>-8.6999999999761712E-3</v>
      </c>
      <c r="H99" s="123">
        <v>205.68749999999997</v>
      </c>
      <c r="I99" s="123">
        <v>32.909999999999997</v>
      </c>
      <c r="J99" s="123">
        <v>238.58879999999999</v>
      </c>
      <c r="K99" s="123">
        <v>0</v>
      </c>
      <c r="L99" s="123">
        <v>0</v>
      </c>
      <c r="M99" s="123">
        <v>0</v>
      </c>
      <c r="N99" s="123">
        <v>0</v>
      </c>
      <c r="O99" s="123">
        <v>238.58879999999999</v>
      </c>
      <c r="P99" s="123"/>
      <c r="Q99" s="614"/>
      <c r="R99" s="427" t="s">
        <v>3034</v>
      </c>
      <c r="S99" s="121"/>
      <c r="T99" s="122" t="s">
        <v>93</v>
      </c>
      <c r="U99" s="122" t="s">
        <v>94</v>
      </c>
      <c r="V99" s="122" t="s">
        <v>188</v>
      </c>
      <c r="W99" s="122" t="s">
        <v>457</v>
      </c>
      <c r="X99" s="122" t="s">
        <v>19</v>
      </c>
      <c r="Y99" s="122">
        <v>85</v>
      </c>
      <c r="Z99" s="653">
        <v>1.12233445566778E+39</v>
      </c>
      <c r="AA99" s="122" t="s">
        <v>96</v>
      </c>
      <c r="AB99" s="122" t="s">
        <v>3044</v>
      </c>
      <c r="AC99" s="427" t="s">
        <v>3034</v>
      </c>
      <c r="AD99" s="122" t="s">
        <v>97</v>
      </c>
      <c r="AE99" s="123">
        <v>205.68</v>
      </c>
      <c r="AF99" s="123">
        <v>0</v>
      </c>
      <c r="AG99" s="123">
        <v>32.909999999999997</v>
      </c>
      <c r="AH99" s="123">
        <v>0</v>
      </c>
      <c r="AI99" s="123">
        <v>0</v>
      </c>
      <c r="AJ99" s="123">
        <v>238.59</v>
      </c>
      <c r="AK99" s="122">
        <v>32.909999999999997</v>
      </c>
      <c r="AL99" s="122" t="s">
        <v>98</v>
      </c>
      <c r="AM99" s="122" t="s">
        <v>104</v>
      </c>
      <c r="AN99" s="122" t="s">
        <v>105</v>
      </c>
      <c r="AO99" s="122" t="s">
        <v>3045</v>
      </c>
      <c r="AP99" s="122" t="s">
        <v>458</v>
      </c>
      <c r="AQ99" s="124"/>
      <c r="AR99" s="128" t="s">
        <v>93</v>
      </c>
      <c r="AS99" s="128" t="s">
        <v>106</v>
      </c>
      <c r="AT99" s="128" t="s">
        <v>485</v>
      </c>
      <c r="AU99" s="128" t="s">
        <v>21</v>
      </c>
      <c r="AV99" s="128">
        <v>2</v>
      </c>
      <c r="AW99" s="128" t="s">
        <v>2568</v>
      </c>
      <c r="AX99" s="128" t="s">
        <v>3047</v>
      </c>
      <c r="AY99" s="128" t="s">
        <v>3048</v>
      </c>
      <c r="AZ99" s="128" t="s">
        <v>2443</v>
      </c>
      <c r="BA99" s="128" t="s">
        <v>108</v>
      </c>
      <c r="BB99" s="128" t="s">
        <v>98</v>
      </c>
      <c r="BC99" s="128" t="s">
        <v>2569</v>
      </c>
      <c r="BD99" s="128" t="s">
        <v>2570</v>
      </c>
      <c r="BE99" s="128" t="s">
        <v>2571</v>
      </c>
      <c r="BF99" s="128" t="s">
        <v>109</v>
      </c>
      <c r="BG99" s="128" t="s">
        <v>110</v>
      </c>
      <c r="BH99" s="128" t="s">
        <v>2572</v>
      </c>
      <c r="BI99" s="124"/>
      <c r="BJ99" s="122"/>
      <c r="BK99" s="122"/>
      <c r="BL99" s="122"/>
      <c r="BM99" s="130"/>
      <c r="BN99" s="115"/>
      <c r="BO99" s="116"/>
      <c r="BP99" s="116"/>
      <c r="BQ99" s="117"/>
    </row>
    <row r="100" spans="1:69" x14ac:dyDescent="0.3">
      <c r="A100" s="108"/>
      <c r="B100" s="37"/>
      <c r="C100" s="41"/>
      <c r="D100" s="118">
        <v>44456</v>
      </c>
      <c r="E100" s="195">
        <v>86</v>
      </c>
      <c r="F100" s="196">
        <v>43352.9</v>
      </c>
      <c r="G100" s="123">
        <v>43352.9</v>
      </c>
      <c r="H100" s="123">
        <v>0</v>
      </c>
      <c r="I100" s="123">
        <v>0</v>
      </c>
      <c r="J100" s="123">
        <v>43352.9</v>
      </c>
      <c r="K100" s="123">
        <v>0</v>
      </c>
      <c r="L100" s="123">
        <v>0</v>
      </c>
      <c r="M100" s="123">
        <v>0</v>
      </c>
      <c r="N100" s="123">
        <v>0</v>
      </c>
      <c r="O100" s="123">
        <v>43352.9</v>
      </c>
      <c r="P100" s="123">
        <v>43352.9</v>
      </c>
      <c r="Q100" s="614" t="s">
        <v>3006</v>
      </c>
      <c r="R100" s="427" t="s">
        <v>3034</v>
      </c>
      <c r="S100" s="121"/>
      <c r="T100" s="122" t="s">
        <v>93</v>
      </c>
      <c r="U100" s="122" t="s">
        <v>94</v>
      </c>
      <c r="V100" s="122" t="s">
        <v>155</v>
      </c>
      <c r="W100" s="122" t="s">
        <v>459</v>
      </c>
      <c r="X100" s="122" t="s">
        <v>27</v>
      </c>
      <c r="Y100" s="122">
        <v>86</v>
      </c>
      <c r="Z100" s="653">
        <v>1.12233445566778E+39</v>
      </c>
      <c r="AA100" s="122" t="s">
        <v>96</v>
      </c>
      <c r="AB100" s="122" t="s">
        <v>3044</v>
      </c>
      <c r="AC100" s="427" t="s">
        <v>3034</v>
      </c>
      <c r="AD100" s="122" t="s">
        <v>97</v>
      </c>
      <c r="AE100" s="123">
        <v>43352.9</v>
      </c>
      <c r="AF100" s="123">
        <v>0</v>
      </c>
      <c r="AG100" s="123">
        <v>0</v>
      </c>
      <c r="AH100" s="123">
        <v>0</v>
      </c>
      <c r="AI100" s="123">
        <v>0</v>
      </c>
      <c r="AJ100" s="123">
        <v>43352.9</v>
      </c>
      <c r="AK100" s="122">
        <v>0</v>
      </c>
      <c r="AL100" s="122" t="s">
        <v>98</v>
      </c>
      <c r="AM100" s="122" t="s">
        <v>104</v>
      </c>
      <c r="AN100" s="122" t="s">
        <v>105</v>
      </c>
      <c r="AO100" s="122" t="s">
        <v>3045</v>
      </c>
      <c r="AP100" s="122" t="s">
        <v>461</v>
      </c>
      <c r="AQ100" s="124"/>
      <c r="AR100" s="128" t="s">
        <v>93</v>
      </c>
      <c r="AS100" s="128" t="s">
        <v>106</v>
      </c>
      <c r="AT100" s="128" t="s">
        <v>469</v>
      </c>
      <c r="AU100" s="128" t="s">
        <v>21</v>
      </c>
      <c r="AV100" s="128">
        <v>2</v>
      </c>
      <c r="AW100" s="128" t="s">
        <v>2573</v>
      </c>
      <c r="AX100" s="128" t="s">
        <v>3047</v>
      </c>
      <c r="AY100" s="128" t="s">
        <v>3048</v>
      </c>
      <c r="AZ100" s="128" t="s">
        <v>2453</v>
      </c>
      <c r="BA100" s="128" t="s">
        <v>108</v>
      </c>
      <c r="BB100" s="128" t="s">
        <v>98</v>
      </c>
      <c r="BC100" s="128" t="s">
        <v>2574</v>
      </c>
      <c r="BD100" s="128" t="s">
        <v>460</v>
      </c>
      <c r="BE100" s="128" t="s">
        <v>2575</v>
      </c>
      <c r="BF100" s="128" t="s">
        <v>109</v>
      </c>
      <c r="BG100" s="128" t="s">
        <v>110</v>
      </c>
      <c r="BH100" s="128" t="s">
        <v>2576</v>
      </c>
      <c r="BI100" s="124"/>
      <c r="BJ100" s="122" t="s">
        <v>802</v>
      </c>
      <c r="BK100" s="119" t="s">
        <v>793</v>
      </c>
      <c r="BL100" s="119" t="s">
        <v>3053</v>
      </c>
      <c r="BM100" s="197">
        <v>43352.9</v>
      </c>
      <c r="BN100" s="115"/>
      <c r="BO100" s="116"/>
      <c r="BP100" s="116"/>
      <c r="BQ100" s="116"/>
    </row>
    <row r="101" spans="1:69" x14ac:dyDescent="0.3">
      <c r="A101" s="108"/>
      <c r="B101" s="37"/>
      <c r="C101" s="41"/>
      <c r="D101" s="118">
        <v>44461</v>
      </c>
      <c r="E101" s="119">
        <v>87</v>
      </c>
      <c r="F101" s="196">
        <v>40500</v>
      </c>
      <c r="G101" s="123">
        <v>40500</v>
      </c>
      <c r="H101" s="123">
        <v>0</v>
      </c>
      <c r="I101" s="123">
        <v>0</v>
      </c>
      <c r="J101" s="123">
        <v>40500</v>
      </c>
      <c r="K101" s="123">
        <v>0</v>
      </c>
      <c r="L101" s="123">
        <v>0</v>
      </c>
      <c r="M101" s="123">
        <v>0</v>
      </c>
      <c r="N101" s="123">
        <v>0</v>
      </c>
      <c r="O101" s="123">
        <v>40500</v>
      </c>
      <c r="P101" s="123">
        <v>40500</v>
      </c>
      <c r="Q101" s="614" t="s">
        <v>3009</v>
      </c>
      <c r="R101" s="427" t="s">
        <v>3038</v>
      </c>
      <c r="S101" s="121"/>
      <c r="T101" s="122" t="s">
        <v>93</v>
      </c>
      <c r="U101" s="122" t="s">
        <v>94</v>
      </c>
      <c r="V101" s="122" t="s">
        <v>462</v>
      </c>
      <c r="W101" s="122" t="s">
        <v>463</v>
      </c>
      <c r="X101" s="122" t="s">
        <v>27</v>
      </c>
      <c r="Y101" s="122">
        <v>87</v>
      </c>
      <c r="Z101" s="653">
        <v>1.12233445566778E+39</v>
      </c>
      <c r="AA101" s="122" t="s">
        <v>96</v>
      </c>
      <c r="AB101" s="122" t="s">
        <v>3044</v>
      </c>
      <c r="AC101" s="427" t="s">
        <v>3038</v>
      </c>
      <c r="AD101" s="122" t="s">
        <v>97</v>
      </c>
      <c r="AE101" s="123">
        <v>40500</v>
      </c>
      <c r="AF101" s="123">
        <v>0</v>
      </c>
      <c r="AG101" s="123">
        <v>0</v>
      </c>
      <c r="AH101" s="123">
        <v>0</v>
      </c>
      <c r="AI101" s="123">
        <v>0</v>
      </c>
      <c r="AJ101" s="123">
        <v>40500</v>
      </c>
      <c r="AK101" s="122">
        <v>0</v>
      </c>
      <c r="AL101" s="122" t="s">
        <v>98</v>
      </c>
      <c r="AM101" s="122" t="s">
        <v>99</v>
      </c>
      <c r="AN101" s="122" t="s">
        <v>100</v>
      </c>
      <c r="AO101" s="122" t="s">
        <v>3045</v>
      </c>
      <c r="AP101" s="122" t="s">
        <v>464</v>
      </c>
      <c r="AQ101" s="124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4"/>
      <c r="BJ101" s="122" t="s">
        <v>225</v>
      </c>
      <c r="BK101" s="119" t="s">
        <v>803</v>
      </c>
      <c r="BL101" s="119" t="s">
        <v>3056</v>
      </c>
      <c r="BM101" s="197">
        <v>40500</v>
      </c>
      <c r="BN101" s="115"/>
      <c r="BO101" s="116"/>
      <c r="BP101" s="116"/>
      <c r="BQ101" s="116"/>
    </row>
    <row r="102" spans="1:69" x14ac:dyDescent="0.3">
      <c r="A102" s="108"/>
      <c r="B102" s="37"/>
      <c r="C102" s="41"/>
      <c r="D102" s="118">
        <v>44461</v>
      </c>
      <c r="E102" s="119">
        <v>88</v>
      </c>
      <c r="F102" s="198">
        <v>17011.5</v>
      </c>
      <c r="G102" s="123">
        <v>17011.5</v>
      </c>
      <c r="H102" s="123">
        <v>0</v>
      </c>
      <c r="I102" s="123">
        <v>0</v>
      </c>
      <c r="J102" s="123">
        <v>17011.5</v>
      </c>
      <c r="K102" s="123">
        <v>0</v>
      </c>
      <c r="L102" s="123">
        <v>0</v>
      </c>
      <c r="M102" s="123">
        <v>0</v>
      </c>
      <c r="N102" s="123">
        <v>0</v>
      </c>
      <c r="O102" s="123">
        <v>17011.5</v>
      </c>
      <c r="P102" s="123">
        <v>19763.8</v>
      </c>
      <c r="Q102" s="614" t="s">
        <v>3009</v>
      </c>
      <c r="R102" s="427" t="s">
        <v>3043</v>
      </c>
      <c r="S102" s="121"/>
      <c r="T102" s="122" t="s">
        <v>93</v>
      </c>
      <c r="U102" s="122" t="s">
        <v>94</v>
      </c>
      <c r="V102" s="122" t="s">
        <v>350</v>
      </c>
      <c r="W102" s="122" t="s">
        <v>465</v>
      </c>
      <c r="X102" s="122" t="s">
        <v>19</v>
      </c>
      <c r="Y102" s="122">
        <v>88</v>
      </c>
      <c r="Z102" s="653">
        <v>1.12233445566778E+39</v>
      </c>
      <c r="AA102" s="122" t="s">
        <v>96</v>
      </c>
      <c r="AB102" s="122" t="s">
        <v>3044</v>
      </c>
      <c r="AC102" s="427" t="s">
        <v>3043</v>
      </c>
      <c r="AD102" s="122" t="s">
        <v>97</v>
      </c>
      <c r="AE102" s="123">
        <v>17011.5</v>
      </c>
      <c r="AF102" s="123">
        <v>0</v>
      </c>
      <c r="AG102" s="123">
        <v>0</v>
      </c>
      <c r="AH102" s="123">
        <v>0</v>
      </c>
      <c r="AI102" s="123">
        <v>0</v>
      </c>
      <c r="AJ102" s="123">
        <v>17011.5</v>
      </c>
      <c r="AK102" s="122">
        <v>0</v>
      </c>
      <c r="AL102" s="122" t="s">
        <v>98</v>
      </c>
      <c r="AM102" s="122" t="s">
        <v>104</v>
      </c>
      <c r="AN102" s="122" t="s">
        <v>105</v>
      </c>
      <c r="AO102" s="122" t="s">
        <v>3045</v>
      </c>
      <c r="AP102" s="122" t="s">
        <v>466</v>
      </c>
      <c r="AQ102" s="124"/>
      <c r="AR102" s="128" t="s">
        <v>93</v>
      </c>
      <c r="AS102" s="128" t="s">
        <v>106</v>
      </c>
      <c r="AT102" s="128" t="s">
        <v>485</v>
      </c>
      <c r="AU102" s="128" t="s">
        <v>21</v>
      </c>
      <c r="AV102" s="128">
        <v>4</v>
      </c>
      <c r="AW102" s="128" t="s">
        <v>2577</v>
      </c>
      <c r="AX102" s="128" t="s">
        <v>3047</v>
      </c>
      <c r="AY102" s="128" t="s">
        <v>3050</v>
      </c>
      <c r="AZ102" s="128" t="s">
        <v>2578</v>
      </c>
      <c r="BA102" s="128" t="s">
        <v>108</v>
      </c>
      <c r="BB102" s="128" t="s">
        <v>98</v>
      </c>
      <c r="BC102" s="128" t="s">
        <v>2579</v>
      </c>
      <c r="BD102" s="128" t="s">
        <v>2580</v>
      </c>
      <c r="BE102" s="128" t="s">
        <v>2581</v>
      </c>
      <c r="BF102" s="128" t="s">
        <v>109</v>
      </c>
      <c r="BG102" s="128" t="s">
        <v>110</v>
      </c>
      <c r="BH102" s="128" t="s">
        <v>2582</v>
      </c>
      <c r="BI102" s="124"/>
      <c r="BJ102" s="122" t="s">
        <v>228</v>
      </c>
      <c r="BK102" s="119" t="s">
        <v>803</v>
      </c>
      <c r="BL102" s="119" t="s">
        <v>3051</v>
      </c>
      <c r="BM102" s="197">
        <v>19763.8</v>
      </c>
      <c r="BN102" s="115"/>
      <c r="BO102" s="116"/>
      <c r="BP102" s="116"/>
      <c r="BQ102" s="117"/>
    </row>
    <row r="103" spans="1:69" x14ac:dyDescent="0.3">
      <c r="A103" s="108"/>
      <c r="B103" s="37"/>
      <c r="C103" s="41"/>
      <c r="D103" s="118">
        <v>44461</v>
      </c>
      <c r="E103" s="119">
        <v>89</v>
      </c>
      <c r="F103" s="198">
        <v>2752.3</v>
      </c>
      <c r="G103" s="123">
        <v>2752.3</v>
      </c>
      <c r="H103" s="123">
        <v>0</v>
      </c>
      <c r="I103" s="123">
        <v>0</v>
      </c>
      <c r="J103" s="123">
        <v>2752.3</v>
      </c>
      <c r="K103" s="123">
        <v>0</v>
      </c>
      <c r="L103" s="123">
        <v>0</v>
      </c>
      <c r="M103" s="123">
        <v>0</v>
      </c>
      <c r="N103" s="123">
        <v>0</v>
      </c>
      <c r="O103" s="123">
        <v>2752.3</v>
      </c>
      <c r="P103" s="123"/>
      <c r="Q103" s="624"/>
      <c r="R103" s="427" t="s">
        <v>3043</v>
      </c>
      <c r="S103" s="121"/>
      <c r="T103" s="122" t="s">
        <v>93</v>
      </c>
      <c r="U103" s="122" t="s">
        <v>94</v>
      </c>
      <c r="V103" s="122" t="s">
        <v>350</v>
      </c>
      <c r="W103" s="122" t="s">
        <v>467</v>
      </c>
      <c r="X103" s="122" t="s">
        <v>19</v>
      </c>
      <c r="Y103" s="122">
        <v>89</v>
      </c>
      <c r="Z103" s="653">
        <v>1.12233445566778E+39</v>
      </c>
      <c r="AA103" s="122" t="s">
        <v>96</v>
      </c>
      <c r="AB103" s="122" t="s">
        <v>3044</v>
      </c>
      <c r="AC103" s="427" t="s">
        <v>3043</v>
      </c>
      <c r="AD103" s="122" t="s">
        <v>97</v>
      </c>
      <c r="AE103" s="123">
        <v>2752.3</v>
      </c>
      <c r="AF103" s="123">
        <v>0</v>
      </c>
      <c r="AG103" s="123">
        <v>0</v>
      </c>
      <c r="AH103" s="123">
        <v>0</v>
      </c>
      <c r="AI103" s="123">
        <v>0</v>
      </c>
      <c r="AJ103" s="123">
        <v>2752.3</v>
      </c>
      <c r="AK103" s="122">
        <v>0</v>
      </c>
      <c r="AL103" s="122" t="s">
        <v>98</v>
      </c>
      <c r="AM103" s="122" t="s">
        <v>104</v>
      </c>
      <c r="AN103" s="122" t="s">
        <v>105</v>
      </c>
      <c r="AO103" s="122" t="s">
        <v>3045</v>
      </c>
      <c r="AP103" s="122" t="s">
        <v>468</v>
      </c>
      <c r="AQ103" s="124"/>
      <c r="AR103" s="128" t="s">
        <v>93</v>
      </c>
      <c r="AS103" s="128" t="s">
        <v>106</v>
      </c>
      <c r="AT103" s="128" t="s">
        <v>485</v>
      </c>
      <c r="AU103" s="128" t="s">
        <v>21</v>
      </c>
      <c r="AV103" s="128">
        <v>4</v>
      </c>
      <c r="AW103" s="128" t="s">
        <v>2577</v>
      </c>
      <c r="AX103" s="128" t="s">
        <v>3047</v>
      </c>
      <c r="AY103" s="128" t="s">
        <v>3050</v>
      </c>
      <c r="AZ103" s="128" t="s">
        <v>2578</v>
      </c>
      <c r="BA103" s="128" t="s">
        <v>108</v>
      </c>
      <c r="BB103" s="128" t="s">
        <v>98</v>
      </c>
      <c r="BC103" s="128" t="s">
        <v>2579</v>
      </c>
      <c r="BD103" s="128" t="s">
        <v>2580</v>
      </c>
      <c r="BE103" s="128" t="s">
        <v>2581</v>
      </c>
      <c r="BF103" s="128" t="s">
        <v>109</v>
      </c>
      <c r="BG103" s="128" t="s">
        <v>110</v>
      </c>
      <c r="BH103" s="128" t="s">
        <v>2582</v>
      </c>
      <c r="BI103" s="124"/>
      <c r="BJ103" s="122"/>
      <c r="BK103" s="122"/>
      <c r="BL103" s="122"/>
      <c r="BM103" s="130"/>
      <c r="BN103" s="115"/>
      <c r="BO103" s="116"/>
      <c r="BP103" s="116"/>
      <c r="BQ103" s="116"/>
    </row>
    <row r="104" spans="1:69" x14ac:dyDescent="0.3">
      <c r="A104" s="108"/>
      <c r="B104" s="37"/>
      <c r="C104" s="41"/>
      <c r="D104" s="118">
        <v>44463</v>
      </c>
      <c r="E104" s="195">
        <v>90</v>
      </c>
      <c r="F104" s="198">
        <v>3180</v>
      </c>
      <c r="G104" s="123">
        <v>3180</v>
      </c>
      <c r="H104" s="123">
        <v>0</v>
      </c>
      <c r="I104" s="123">
        <v>0</v>
      </c>
      <c r="J104" s="123">
        <v>3180</v>
      </c>
      <c r="K104" s="123">
        <v>0</v>
      </c>
      <c r="L104" s="123">
        <v>0</v>
      </c>
      <c r="M104" s="123">
        <v>0</v>
      </c>
      <c r="N104" s="123">
        <v>0</v>
      </c>
      <c r="O104" s="123">
        <v>3180</v>
      </c>
      <c r="P104" s="123">
        <v>9180.02</v>
      </c>
      <c r="Q104" s="614" t="s">
        <v>3010</v>
      </c>
      <c r="R104" s="427" t="s">
        <v>3038</v>
      </c>
      <c r="S104" s="121"/>
      <c r="T104" s="122" t="s">
        <v>93</v>
      </c>
      <c r="U104" s="122" t="s">
        <v>94</v>
      </c>
      <c r="V104" s="122" t="s">
        <v>469</v>
      </c>
      <c r="W104" s="122" t="s">
        <v>470</v>
      </c>
      <c r="X104" s="122" t="s">
        <v>27</v>
      </c>
      <c r="Y104" s="122">
        <v>90</v>
      </c>
      <c r="Z104" s="653">
        <v>1.12233445566778E+39</v>
      </c>
      <c r="AA104" s="122" t="s">
        <v>96</v>
      </c>
      <c r="AB104" s="122" t="s">
        <v>3044</v>
      </c>
      <c r="AC104" s="427" t="s">
        <v>3038</v>
      </c>
      <c r="AD104" s="122" t="s">
        <v>97</v>
      </c>
      <c r="AE104" s="123">
        <v>3180</v>
      </c>
      <c r="AF104" s="123">
        <v>0</v>
      </c>
      <c r="AG104" s="123">
        <v>0</v>
      </c>
      <c r="AH104" s="123">
        <v>0</v>
      </c>
      <c r="AI104" s="123">
        <v>0</v>
      </c>
      <c r="AJ104" s="123">
        <v>3180</v>
      </c>
      <c r="AK104" s="122">
        <v>0</v>
      </c>
      <c r="AL104" s="122" t="s">
        <v>98</v>
      </c>
      <c r="AM104" s="122" t="s">
        <v>99</v>
      </c>
      <c r="AN104" s="122" t="s">
        <v>100</v>
      </c>
      <c r="AO104" s="122" t="s">
        <v>3045</v>
      </c>
      <c r="AP104" s="122" t="s">
        <v>471</v>
      </c>
      <c r="AQ104" s="124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4"/>
      <c r="BJ104" s="122" t="s">
        <v>804</v>
      </c>
      <c r="BK104" s="119" t="s">
        <v>469</v>
      </c>
      <c r="BL104" s="119" t="s">
        <v>3056</v>
      </c>
      <c r="BM104" s="197">
        <v>9180.02</v>
      </c>
      <c r="BN104" s="115"/>
      <c r="BO104" s="116"/>
      <c r="BP104" s="116"/>
      <c r="BQ104" s="117"/>
    </row>
    <row r="105" spans="1:69" x14ac:dyDescent="0.3">
      <c r="A105" s="108"/>
      <c r="B105" s="37"/>
      <c r="C105" s="41"/>
      <c r="D105" s="118">
        <v>44463</v>
      </c>
      <c r="E105" s="119">
        <v>91</v>
      </c>
      <c r="F105" s="198">
        <v>6000.02</v>
      </c>
      <c r="G105" s="123">
        <v>6514.6625000000004</v>
      </c>
      <c r="H105" s="123">
        <v>972.93749999999989</v>
      </c>
      <c r="I105" s="123">
        <v>155.66999999999999</v>
      </c>
      <c r="J105" s="123">
        <v>7643.27</v>
      </c>
      <c r="K105" s="123">
        <v>1643.25</v>
      </c>
      <c r="L105" s="123">
        <v>0</v>
      </c>
      <c r="M105" s="123">
        <v>0</v>
      </c>
      <c r="N105" s="123">
        <v>1643.25</v>
      </c>
      <c r="O105" s="123">
        <v>6000.02</v>
      </c>
      <c r="P105" s="123"/>
      <c r="Q105" s="614"/>
      <c r="R105" s="427" t="s">
        <v>3038</v>
      </c>
      <c r="S105" s="121"/>
      <c r="T105" s="122" t="s">
        <v>93</v>
      </c>
      <c r="U105" s="122" t="s">
        <v>94</v>
      </c>
      <c r="V105" s="122" t="s">
        <v>469</v>
      </c>
      <c r="W105" s="122" t="s">
        <v>472</v>
      </c>
      <c r="X105" s="122" t="s">
        <v>27</v>
      </c>
      <c r="Y105" s="122">
        <v>91</v>
      </c>
      <c r="Z105" s="653">
        <v>1.12233445566778E+39</v>
      </c>
      <c r="AA105" s="122" t="s">
        <v>96</v>
      </c>
      <c r="AB105" s="122" t="s">
        <v>3044</v>
      </c>
      <c r="AC105" s="427" t="s">
        <v>3038</v>
      </c>
      <c r="AD105" s="122" t="s">
        <v>97</v>
      </c>
      <c r="AE105" s="123">
        <v>7487.6</v>
      </c>
      <c r="AF105" s="123">
        <v>1643.25</v>
      </c>
      <c r="AG105" s="123">
        <v>155.66999999999999</v>
      </c>
      <c r="AH105" s="123">
        <v>0</v>
      </c>
      <c r="AI105" s="123">
        <v>0</v>
      </c>
      <c r="AJ105" s="123">
        <v>6000.02</v>
      </c>
      <c r="AK105" s="122">
        <v>155.66999999999999</v>
      </c>
      <c r="AL105" s="122" t="s">
        <v>98</v>
      </c>
      <c r="AM105" s="122" t="s">
        <v>99</v>
      </c>
      <c r="AN105" s="122" t="s">
        <v>100</v>
      </c>
      <c r="AO105" s="122" t="s">
        <v>3045</v>
      </c>
      <c r="AP105" s="122" t="s">
        <v>473</v>
      </c>
      <c r="AQ105" s="124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4"/>
      <c r="BJ105" s="122"/>
      <c r="BK105" s="122"/>
      <c r="BL105" s="122"/>
      <c r="BM105" s="130"/>
      <c r="BN105" s="115"/>
      <c r="BO105" s="116"/>
      <c r="BP105" s="116"/>
      <c r="BQ105" s="117"/>
    </row>
    <row r="106" spans="1:69" x14ac:dyDescent="0.3">
      <c r="A106" s="108"/>
      <c r="B106" s="37"/>
      <c r="C106" s="41"/>
      <c r="D106" s="118">
        <v>44463</v>
      </c>
      <c r="E106" s="119">
        <v>92</v>
      </c>
      <c r="F106" s="196">
        <v>51900</v>
      </c>
      <c r="G106" s="123">
        <v>51900</v>
      </c>
      <c r="H106" s="123">
        <v>0</v>
      </c>
      <c r="I106" s="123">
        <v>0</v>
      </c>
      <c r="J106" s="123">
        <v>51900</v>
      </c>
      <c r="K106" s="123">
        <v>0</v>
      </c>
      <c r="L106" s="123">
        <v>0</v>
      </c>
      <c r="M106" s="123">
        <v>0</v>
      </c>
      <c r="N106" s="123">
        <v>0</v>
      </c>
      <c r="O106" s="123">
        <v>51900</v>
      </c>
      <c r="P106" s="123">
        <v>51900</v>
      </c>
      <c r="Q106" s="614" t="s">
        <v>3010</v>
      </c>
      <c r="R106" s="427" t="s">
        <v>3041</v>
      </c>
      <c r="S106" s="121"/>
      <c r="T106" s="122" t="s">
        <v>93</v>
      </c>
      <c r="U106" s="122" t="s">
        <v>94</v>
      </c>
      <c r="V106" s="122" t="s">
        <v>474</v>
      </c>
      <c r="W106" s="122" t="s">
        <v>475</v>
      </c>
      <c r="X106" s="122" t="s">
        <v>27</v>
      </c>
      <c r="Y106" s="122">
        <v>92</v>
      </c>
      <c r="Z106" s="653">
        <v>1.12233445566778E+39</v>
      </c>
      <c r="AA106" s="122" t="s">
        <v>96</v>
      </c>
      <c r="AB106" s="122" t="s">
        <v>3044</v>
      </c>
      <c r="AC106" s="427" t="s">
        <v>3041</v>
      </c>
      <c r="AD106" s="122" t="s">
        <v>97</v>
      </c>
      <c r="AE106" s="123">
        <v>51900</v>
      </c>
      <c r="AF106" s="123">
        <v>0</v>
      </c>
      <c r="AG106" s="123">
        <v>0</v>
      </c>
      <c r="AH106" s="123">
        <v>0</v>
      </c>
      <c r="AI106" s="123">
        <v>0</v>
      </c>
      <c r="AJ106" s="123">
        <v>51900</v>
      </c>
      <c r="AK106" s="122">
        <v>0</v>
      </c>
      <c r="AL106" s="122" t="s">
        <v>98</v>
      </c>
      <c r="AM106" s="122" t="s">
        <v>99</v>
      </c>
      <c r="AN106" s="122" t="s">
        <v>100</v>
      </c>
      <c r="AO106" s="122" t="s">
        <v>3045</v>
      </c>
      <c r="AP106" s="122" t="s">
        <v>476</v>
      </c>
      <c r="AQ106" s="124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4"/>
      <c r="BJ106" s="122" t="s">
        <v>232</v>
      </c>
      <c r="BK106" s="119" t="s">
        <v>469</v>
      </c>
      <c r="BL106" s="119" t="s">
        <v>3056</v>
      </c>
      <c r="BM106" s="197">
        <v>51900</v>
      </c>
      <c r="BN106" s="115"/>
      <c r="BO106" s="116"/>
      <c r="BP106" s="116"/>
      <c r="BQ106" s="116"/>
    </row>
    <row r="107" spans="1:69" x14ac:dyDescent="0.3">
      <c r="A107" s="108"/>
      <c r="B107" s="37"/>
      <c r="C107" s="41"/>
      <c r="D107" s="118">
        <v>44463</v>
      </c>
      <c r="E107" s="119">
        <v>93</v>
      </c>
      <c r="F107" s="198">
        <v>269140</v>
      </c>
      <c r="G107" s="123">
        <v>276040</v>
      </c>
      <c r="H107" s="123">
        <v>0</v>
      </c>
      <c r="I107" s="123">
        <v>0</v>
      </c>
      <c r="J107" s="123">
        <v>276040</v>
      </c>
      <c r="K107" s="123">
        <v>6900</v>
      </c>
      <c r="L107" s="123">
        <v>0</v>
      </c>
      <c r="M107" s="123">
        <v>0</v>
      </c>
      <c r="N107" s="123">
        <v>6900</v>
      </c>
      <c r="O107" s="123">
        <v>269140</v>
      </c>
      <c r="P107" s="123">
        <v>269000</v>
      </c>
      <c r="Q107" s="614" t="s">
        <v>3010</v>
      </c>
      <c r="R107" s="427" t="s">
        <v>3035</v>
      </c>
      <c r="S107" s="121"/>
      <c r="T107" s="122" t="s">
        <v>93</v>
      </c>
      <c r="U107" s="122" t="s">
        <v>94</v>
      </c>
      <c r="V107" s="122" t="s">
        <v>474</v>
      </c>
      <c r="W107" s="122" t="s">
        <v>477</v>
      </c>
      <c r="X107" s="122" t="s">
        <v>27</v>
      </c>
      <c r="Y107" s="122">
        <v>93</v>
      </c>
      <c r="Z107" s="653">
        <v>1.12233445566778E+39</v>
      </c>
      <c r="AA107" s="122" t="s">
        <v>96</v>
      </c>
      <c r="AB107" s="122" t="s">
        <v>3044</v>
      </c>
      <c r="AC107" s="427" t="s">
        <v>3035</v>
      </c>
      <c r="AD107" s="122" t="s">
        <v>97</v>
      </c>
      <c r="AE107" s="123">
        <v>276040</v>
      </c>
      <c r="AF107" s="123">
        <v>6900</v>
      </c>
      <c r="AG107" s="123">
        <v>0</v>
      </c>
      <c r="AH107" s="123">
        <v>0</v>
      </c>
      <c r="AI107" s="123">
        <v>0</v>
      </c>
      <c r="AJ107" s="123">
        <v>269140</v>
      </c>
      <c r="AK107" s="122">
        <v>0</v>
      </c>
      <c r="AL107" s="122" t="s">
        <v>98</v>
      </c>
      <c r="AM107" s="122" t="s">
        <v>99</v>
      </c>
      <c r="AN107" s="122" t="s">
        <v>100</v>
      </c>
      <c r="AO107" s="122" t="s">
        <v>3045</v>
      </c>
      <c r="AP107" s="122" t="s">
        <v>478</v>
      </c>
      <c r="AQ107" s="124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4"/>
      <c r="BJ107" s="122" t="s">
        <v>805</v>
      </c>
      <c r="BK107" s="119" t="s">
        <v>469</v>
      </c>
      <c r="BL107" s="119" t="s">
        <v>3055</v>
      </c>
      <c r="BM107" s="197">
        <v>269000</v>
      </c>
      <c r="BN107" s="115"/>
      <c r="BO107" s="116"/>
      <c r="BP107" s="116"/>
      <c r="BQ107" s="117"/>
    </row>
    <row r="108" spans="1:69" x14ac:dyDescent="0.3">
      <c r="A108" s="108"/>
      <c r="B108" s="37"/>
      <c r="C108" s="41"/>
      <c r="D108" s="118">
        <v>44463</v>
      </c>
      <c r="E108" s="195">
        <v>94</v>
      </c>
      <c r="F108" s="198">
        <v>40833.4</v>
      </c>
      <c r="G108" s="123">
        <v>40833.4</v>
      </c>
      <c r="H108" s="123">
        <v>0</v>
      </c>
      <c r="I108" s="123">
        <v>0</v>
      </c>
      <c r="J108" s="123">
        <v>40833.4</v>
      </c>
      <c r="K108" s="123">
        <v>0</v>
      </c>
      <c r="L108" s="123">
        <v>0</v>
      </c>
      <c r="M108" s="123">
        <v>0</v>
      </c>
      <c r="N108" s="123">
        <v>0</v>
      </c>
      <c r="O108" s="123">
        <v>40833.4</v>
      </c>
      <c r="P108" s="123">
        <v>184167.4</v>
      </c>
      <c r="Q108" s="614" t="s">
        <v>3010</v>
      </c>
      <c r="R108" s="427" t="s">
        <v>3039</v>
      </c>
      <c r="S108" s="121"/>
      <c r="T108" s="122" t="s">
        <v>93</v>
      </c>
      <c r="U108" s="122" t="s">
        <v>94</v>
      </c>
      <c r="V108" s="122" t="s">
        <v>202</v>
      </c>
      <c r="W108" s="122" t="s">
        <v>479</v>
      </c>
      <c r="X108" s="122" t="s">
        <v>27</v>
      </c>
      <c r="Y108" s="122">
        <v>94</v>
      </c>
      <c r="Z108" s="653">
        <v>1.12233445566778E+39</v>
      </c>
      <c r="AA108" s="122" t="s">
        <v>96</v>
      </c>
      <c r="AB108" s="122" t="s">
        <v>3044</v>
      </c>
      <c r="AC108" s="427" t="s">
        <v>3039</v>
      </c>
      <c r="AD108" s="122" t="s">
        <v>97</v>
      </c>
      <c r="AE108" s="123">
        <v>40833.4</v>
      </c>
      <c r="AF108" s="123">
        <v>0</v>
      </c>
      <c r="AG108" s="123">
        <v>0</v>
      </c>
      <c r="AH108" s="123">
        <v>0</v>
      </c>
      <c r="AI108" s="123">
        <v>0</v>
      </c>
      <c r="AJ108" s="123">
        <v>40833.4</v>
      </c>
      <c r="AK108" s="122">
        <v>0</v>
      </c>
      <c r="AL108" s="122" t="s">
        <v>98</v>
      </c>
      <c r="AM108" s="122" t="s">
        <v>104</v>
      </c>
      <c r="AN108" s="122" t="s">
        <v>105</v>
      </c>
      <c r="AO108" s="122" t="s">
        <v>3045</v>
      </c>
      <c r="AP108" s="122" t="s">
        <v>480</v>
      </c>
      <c r="AQ108" s="124"/>
      <c r="AR108" s="128" t="s">
        <v>93</v>
      </c>
      <c r="AS108" s="128" t="s">
        <v>106</v>
      </c>
      <c r="AT108" s="128" t="s">
        <v>485</v>
      </c>
      <c r="AU108" s="128" t="s">
        <v>21</v>
      </c>
      <c r="AV108" s="128">
        <v>5</v>
      </c>
      <c r="AW108" s="128" t="s">
        <v>2583</v>
      </c>
      <c r="AX108" s="128" t="s">
        <v>3047</v>
      </c>
      <c r="AY108" s="128" t="s">
        <v>3049</v>
      </c>
      <c r="AZ108" s="128" t="s">
        <v>2584</v>
      </c>
      <c r="BA108" s="128" t="s">
        <v>108</v>
      </c>
      <c r="BB108" s="128" t="s">
        <v>98</v>
      </c>
      <c r="BC108" s="128" t="s">
        <v>2585</v>
      </c>
      <c r="BD108" s="128" t="s">
        <v>2586</v>
      </c>
      <c r="BE108" s="128" t="s">
        <v>2587</v>
      </c>
      <c r="BF108" s="128" t="s">
        <v>109</v>
      </c>
      <c r="BG108" s="128" t="s">
        <v>110</v>
      </c>
      <c r="BH108" s="128" t="s">
        <v>2588</v>
      </c>
      <c r="BI108" s="124"/>
      <c r="BJ108" s="122" t="s">
        <v>806</v>
      </c>
      <c r="BK108" s="119" t="s">
        <v>469</v>
      </c>
      <c r="BL108" s="119" t="s">
        <v>3057</v>
      </c>
      <c r="BM108" s="197">
        <v>184167.4</v>
      </c>
      <c r="BN108" s="115"/>
      <c r="BO108" s="116"/>
      <c r="BP108" s="116"/>
      <c r="BQ108" s="117"/>
    </row>
    <row r="109" spans="1:69" x14ac:dyDescent="0.3">
      <c r="A109" s="108"/>
      <c r="B109" s="37"/>
      <c r="C109" s="41"/>
      <c r="D109" s="118">
        <v>44463</v>
      </c>
      <c r="E109" s="119">
        <v>95</v>
      </c>
      <c r="F109" s="198">
        <v>143334</v>
      </c>
      <c r="G109" s="123">
        <v>143334</v>
      </c>
      <c r="H109" s="123">
        <v>0</v>
      </c>
      <c r="I109" s="123">
        <v>0</v>
      </c>
      <c r="J109" s="123">
        <v>143334</v>
      </c>
      <c r="K109" s="123">
        <v>0</v>
      </c>
      <c r="L109" s="123">
        <v>0</v>
      </c>
      <c r="M109" s="123">
        <v>0</v>
      </c>
      <c r="N109" s="123">
        <v>0</v>
      </c>
      <c r="O109" s="123">
        <v>143334</v>
      </c>
      <c r="P109" s="123"/>
      <c r="Q109" s="624"/>
      <c r="R109" s="427" t="s">
        <v>3039</v>
      </c>
      <c r="S109" s="121"/>
      <c r="T109" s="122" t="s">
        <v>93</v>
      </c>
      <c r="U109" s="122" t="s">
        <v>94</v>
      </c>
      <c r="V109" s="122" t="s">
        <v>210</v>
      </c>
      <c r="W109" s="122" t="s">
        <v>481</v>
      </c>
      <c r="X109" s="122" t="s">
        <v>27</v>
      </c>
      <c r="Y109" s="122">
        <v>95</v>
      </c>
      <c r="Z109" s="653">
        <v>1.12233445566778E+39</v>
      </c>
      <c r="AA109" s="122" t="s">
        <v>96</v>
      </c>
      <c r="AB109" s="122" t="s">
        <v>3044</v>
      </c>
      <c r="AC109" s="427" t="s">
        <v>3039</v>
      </c>
      <c r="AD109" s="122" t="s">
        <v>97</v>
      </c>
      <c r="AE109" s="123">
        <v>143334</v>
      </c>
      <c r="AF109" s="123">
        <v>0</v>
      </c>
      <c r="AG109" s="123">
        <v>0</v>
      </c>
      <c r="AH109" s="123">
        <v>0</v>
      </c>
      <c r="AI109" s="123">
        <v>0</v>
      </c>
      <c r="AJ109" s="123">
        <v>143334</v>
      </c>
      <c r="AK109" s="122">
        <v>0</v>
      </c>
      <c r="AL109" s="122" t="s">
        <v>98</v>
      </c>
      <c r="AM109" s="122" t="s">
        <v>104</v>
      </c>
      <c r="AN109" s="122" t="s">
        <v>105</v>
      </c>
      <c r="AO109" s="122" t="s">
        <v>3045</v>
      </c>
      <c r="AP109" s="122" t="s">
        <v>482</v>
      </c>
      <c r="AQ109" s="124"/>
      <c r="AR109" s="128" t="s">
        <v>93</v>
      </c>
      <c r="AS109" s="128" t="s">
        <v>106</v>
      </c>
      <c r="AT109" s="128" t="s">
        <v>485</v>
      </c>
      <c r="AU109" s="128" t="s">
        <v>21</v>
      </c>
      <c r="AV109" s="128">
        <v>5</v>
      </c>
      <c r="AW109" s="128" t="s">
        <v>2583</v>
      </c>
      <c r="AX109" s="128" t="s">
        <v>3047</v>
      </c>
      <c r="AY109" s="128" t="s">
        <v>3049</v>
      </c>
      <c r="AZ109" s="128" t="s">
        <v>2584</v>
      </c>
      <c r="BA109" s="128" t="s">
        <v>108</v>
      </c>
      <c r="BB109" s="128" t="s">
        <v>98</v>
      </c>
      <c r="BC109" s="128" t="s">
        <v>2585</v>
      </c>
      <c r="BD109" s="128" t="s">
        <v>2586</v>
      </c>
      <c r="BE109" s="128" t="s">
        <v>2587</v>
      </c>
      <c r="BF109" s="128" t="s">
        <v>109</v>
      </c>
      <c r="BG109" s="128" t="s">
        <v>110</v>
      </c>
      <c r="BH109" s="128" t="s">
        <v>2588</v>
      </c>
      <c r="BI109" s="124"/>
      <c r="BJ109" s="122"/>
      <c r="BK109" s="122"/>
      <c r="BL109" s="122"/>
      <c r="BM109" s="130"/>
      <c r="BN109" s="115"/>
      <c r="BO109" s="116"/>
      <c r="BP109" s="116"/>
      <c r="BQ109" s="116"/>
    </row>
    <row r="110" spans="1:69" x14ac:dyDescent="0.3">
      <c r="A110" s="108"/>
      <c r="B110" s="37"/>
      <c r="C110" s="41"/>
      <c r="D110" s="118">
        <v>44466</v>
      </c>
      <c r="E110" s="119">
        <v>96</v>
      </c>
      <c r="F110" s="198">
        <v>201855</v>
      </c>
      <c r="G110" s="123">
        <v>207030</v>
      </c>
      <c r="H110" s="123">
        <v>0</v>
      </c>
      <c r="I110" s="123">
        <v>0</v>
      </c>
      <c r="J110" s="123">
        <v>207030</v>
      </c>
      <c r="K110" s="123">
        <v>5175</v>
      </c>
      <c r="L110" s="123">
        <v>0</v>
      </c>
      <c r="M110" s="123">
        <v>0</v>
      </c>
      <c r="N110" s="123">
        <v>5175</v>
      </c>
      <c r="O110" s="123">
        <v>201855</v>
      </c>
      <c r="P110" s="123">
        <v>201825</v>
      </c>
      <c r="Q110" s="614" t="s">
        <v>3010</v>
      </c>
      <c r="R110" s="427" t="s">
        <v>3036</v>
      </c>
      <c r="S110" s="121"/>
      <c r="T110" s="122" t="s">
        <v>93</v>
      </c>
      <c r="U110" s="122" t="s">
        <v>94</v>
      </c>
      <c r="V110" s="122" t="s">
        <v>474</v>
      </c>
      <c r="W110" s="122" t="s">
        <v>483</v>
      </c>
      <c r="X110" s="122" t="s">
        <v>27</v>
      </c>
      <c r="Y110" s="122">
        <v>96</v>
      </c>
      <c r="Z110" s="653">
        <v>1.12233445566778E+39</v>
      </c>
      <c r="AA110" s="122" t="s">
        <v>96</v>
      </c>
      <c r="AB110" s="122" t="s">
        <v>3044</v>
      </c>
      <c r="AC110" s="427" t="s">
        <v>3036</v>
      </c>
      <c r="AD110" s="122" t="s">
        <v>97</v>
      </c>
      <c r="AE110" s="123">
        <v>207030</v>
      </c>
      <c r="AF110" s="123">
        <v>5175</v>
      </c>
      <c r="AG110" s="123">
        <v>0</v>
      </c>
      <c r="AH110" s="123">
        <v>0</v>
      </c>
      <c r="AI110" s="123">
        <v>0</v>
      </c>
      <c r="AJ110" s="123">
        <v>201855</v>
      </c>
      <c r="AK110" s="122">
        <v>0</v>
      </c>
      <c r="AL110" s="122" t="s">
        <v>98</v>
      </c>
      <c r="AM110" s="122" t="s">
        <v>99</v>
      </c>
      <c r="AN110" s="122" t="s">
        <v>100</v>
      </c>
      <c r="AO110" s="122" t="s">
        <v>3045</v>
      </c>
      <c r="AP110" s="122" t="s">
        <v>484</v>
      </c>
      <c r="AQ110" s="124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4"/>
      <c r="BJ110" s="122" t="s">
        <v>807</v>
      </c>
      <c r="BK110" s="119" t="s">
        <v>611</v>
      </c>
      <c r="BL110" s="119" t="s">
        <v>3054</v>
      </c>
      <c r="BM110" s="197">
        <v>201825</v>
      </c>
      <c r="BN110" s="115"/>
      <c r="BO110" s="116"/>
      <c r="BP110" s="116"/>
      <c r="BQ110" s="117"/>
    </row>
    <row r="111" spans="1:69" x14ac:dyDescent="0.3">
      <c r="A111" s="108"/>
      <c r="B111" s="37"/>
      <c r="C111" s="41"/>
      <c r="D111" s="118">
        <v>44466</v>
      </c>
      <c r="E111" s="119">
        <v>97</v>
      </c>
      <c r="F111" s="198">
        <v>134704.54999999999</v>
      </c>
      <c r="G111" s="123">
        <v>138158</v>
      </c>
      <c r="H111" s="123">
        <v>0</v>
      </c>
      <c r="I111" s="123">
        <v>0</v>
      </c>
      <c r="J111" s="123">
        <v>138158</v>
      </c>
      <c r="K111" s="123">
        <v>3453.45</v>
      </c>
      <c r="L111" s="123">
        <v>0</v>
      </c>
      <c r="M111" s="123">
        <v>0</v>
      </c>
      <c r="N111" s="123">
        <v>3453.45</v>
      </c>
      <c r="O111" s="123">
        <v>134704.54999999999</v>
      </c>
      <c r="P111" s="123">
        <v>111661.55</v>
      </c>
      <c r="Q111" s="614" t="s">
        <v>3010</v>
      </c>
      <c r="R111" s="427" t="s">
        <v>3039</v>
      </c>
      <c r="S111" s="121"/>
      <c r="T111" s="122" t="s">
        <v>93</v>
      </c>
      <c r="U111" s="122" t="s">
        <v>94</v>
      </c>
      <c r="V111" s="122" t="s">
        <v>485</v>
      </c>
      <c r="W111" s="122" t="s">
        <v>486</v>
      </c>
      <c r="X111" s="122" t="s">
        <v>27</v>
      </c>
      <c r="Y111" s="122">
        <v>97</v>
      </c>
      <c r="Z111" s="653">
        <v>1.12233445566778E+39</v>
      </c>
      <c r="AA111" s="122" t="s">
        <v>96</v>
      </c>
      <c r="AB111" s="122" t="s">
        <v>3044</v>
      </c>
      <c r="AC111" s="427" t="s">
        <v>3039</v>
      </c>
      <c r="AD111" s="122" t="s">
        <v>97</v>
      </c>
      <c r="AE111" s="123">
        <v>138158</v>
      </c>
      <c r="AF111" s="123">
        <v>3453.45</v>
      </c>
      <c r="AG111" s="123">
        <v>0</v>
      </c>
      <c r="AH111" s="123">
        <v>0</v>
      </c>
      <c r="AI111" s="123">
        <v>0</v>
      </c>
      <c r="AJ111" s="123">
        <v>134704.54999999999</v>
      </c>
      <c r="AK111" s="122">
        <v>0</v>
      </c>
      <c r="AL111" s="122" t="s">
        <v>98</v>
      </c>
      <c r="AM111" s="122" t="s">
        <v>99</v>
      </c>
      <c r="AN111" s="122" t="s">
        <v>100</v>
      </c>
      <c r="AO111" s="122" t="s">
        <v>3045</v>
      </c>
      <c r="AP111" s="122" t="s">
        <v>487</v>
      </c>
      <c r="AQ111" s="124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4"/>
      <c r="BJ111" s="122" t="s">
        <v>234</v>
      </c>
      <c r="BK111" s="119" t="s">
        <v>611</v>
      </c>
      <c r="BL111" s="119" t="s">
        <v>3057</v>
      </c>
      <c r="BM111" s="197">
        <v>111661.55</v>
      </c>
      <c r="BN111" s="115"/>
      <c r="BO111" s="116"/>
      <c r="BP111" s="116"/>
      <c r="BQ111" s="117"/>
    </row>
    <row r="112" spans="1:69" x14ac:dyDescent="0.3">
      <c r="A112" s="108"/>
      <c r="B112" s="37"/>
      <c r="C112" s="41"/>
      <c r="D112" s="118">
        <v>44466</v>
      </c>
      <c r="E112" s="195">
        <v>98</v>
      </c>
      <c r="F112" s="198">
        <v>53000</v>
      </c>
      <c r="G112" s="123">
        <v>53000</v>
      </c>
      <c r="H112" s="123">
        <v>0</v>
      </c>
      <c r="I112" s="123">
        <v>0</v>
      </c>
      <c r="J112" s="123">
        <v>53000</v>
      </c>
      <c r="K112" s="123">
        <v>0</v>
      </c>
      <c r="L112" s="123">
        <v>0</v>
      </c>
      <c r="M112" s="123">
        <v>0</v>
      </c>
      <c r="N112" s="123">
        <v>0</v>
      </c>
      <c r="O112" s="123">
        <v>53000</v>
      </c>
      <c r="P112" s="123">
        <v>84800</v>
      </c>
      <c r="Q112" s="614" t="s">
        <v>3010</v>
      </c>
      <c r="R112" s="427" t="s">
        <v>3042</v>
      </c>
      <c r="S112" s="121"/>
      <c r="T112" s="122" t="s">
        <v>93</v>
      </c>
      <c r="U112" s="122" t="s">
        <v>94</v>
      </c>
      <c r="V112" s="122" t="s">
        <v>474</v>
      </c>
      <c r="W112" s="122" t="s">
        <v>488</v>
      </c>
      <c r="X112" s="122" t="s">
        <v>27</v>
      </c>
      <c r="Y112" s="122">
        <v>98</v>
      </c>
      <c r="Z112" s="653">
        <v>1.12233445566778E+39</v>
      </c>
      <c r="AA112" s="122" t="s">
        <v>96</v>
      </c>
      <c r="AB112" s="122" t="s">
        <v>3044</v>
      </c>
      <c r="AC112" s="427" t="s">
        <v>3042</v>
      </c>
      <c r="AD112" s="122" t="s">
        <v>97</v>
      </c>
      <c r="AE112" s="123">
        <v>53000</v>
      </c>
      <c r="AF112" s="123">
        <v>0</v>
      </c>
      <c r="AG112" s="123">
        <v>0</v>
      </c>
      <c r="AH112" s="123">
        <v>0</v>
      </c>
      <c r="AI112" s="123">
        <v>0</v>
      </c>
      <c r="AJ112" s="123">
        <v>53000</v>
      </c>
      <c r="AK112" s="122">
        <v>0</v>
      </c>
      <c r="AL112" s="122" t="s">
        <v>98</v>
      </c>
      <c r="AM112" s="122" t="s">
        <v>99</v>
      </c>
      <c r="AN112" s="122" t="s">
        <v>100</v>
      </c>
      <c r="AO112" s="122" t="s">
        <v>3045</v>
      </c>
      <c r="AP112" s="122" t="s">
        <v>489</v>
      </c>
      <c r="AQ112" s="124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4"/>
      <c r="BJ112" s="122" t="s">
        <v>235</v>
      </c>
      <c r="BK112" s="119" t="s">
        <v>611</v>
      </c>
      <c r="BL112" s="119" t="s">
        <v>3056</v>
      </c>
      <c r="BM112" s="197">
        <v>84800</v>
      </c>
      <c r="BN112" s="115"/>
      <c r="BO112" s="116"/>
      <c r="BP112" s="116"/>
      <c r="BQ112" s="117"/>
    </row>
    <row r="113" spans="1:69" x14ac:dyDescent="0.3">
      <c r="A113" s="108"/>
      <c r="B113" s="37"/>
      <c r="C113" s="41"/>
      <c r="D113" s="118">
        <v>44466</v>
      </c>
      <c r="E113" s="119">
        <v>99</v>
      </c>
      <c r="F113" s="198">
        <v>31800</v>
      </c>
      <c r="G113" s="123">
        <v>31800</v>
      </c>
      <c r="H113" s="123">
        <v>0</v>
      </c>
      <c r="I113" s="123">
        <v>0</v>
      </c>
      <c r="J113" s="123">
        <v>31800</v>
      </c>
      <c r="K113" s="123">
        <v>0</v>
      </c>
      <c r="L113" s="123">
        <v>0</v>
      </c>
      <c r="M113" s="123">
        <v>0</v>
      </c>
      <c r="N113" s="123">
        <v>0</v>
      </c>
      <c r="O113" s="123">
        <v>31800</v>
      </c>
      <c r="P113" s="123"/>
      <c r="Q113" s="624"/>
      <c r="R113" s="427" t="s">
        <v>3042</v>
      </c>
      <c r="S113" s="121"/>
      <c r="T113" s="122"/>
      <c r="U113" s="122"/>
      <c r="V113" s="122"/>
      <c r="W113" s="122"/>
      <c r="X113" s="122"/>
      <c r="Y113" s="122"/>
      <c r="Z113" s="653"/>
      <c r="AA113" s="122"/>
      <c r="AB113" s="122"/>
      <c r="AC113" s="427"/>
      <c r="AD113" s="122"/>
      <c r="AE113" s="123"/>
      <c r="AF113" s="123"/>
      <c r="AG113" s="123"/>
      <c r="AH113" s="123"/>
      <c r="AI113" s="123"/>
      <c r="AJ113" s="123"/>
      <c r="AK113" s="122"/>
      <c r="AL113" s="122"/>
      <c r="AM113" s="122"/>
      <c r="AN113" s="122"/>
      <c r="AO113" s="122"/>
      <c r="AP113" s="122"/>
      <c r="AQ113" s="124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4"/>
      <c r="BJ113" s="122"/>
      <c r="BK113" s="122"/>
      <c r="BL113" s="122"/>
      <c r="BM113" s="130"/>
      <c r="BN113" s="115"/>
      <c r="BO113" s="116"/>
      <c r="BP113" s="116"/>
      <c r="BQ113" s="116"/>
    </row>
    <row r="114" spans="1:69" x14ac:dyDescent="0.3">
      <c r="A114" s="108"/>
      <c r="B114" s="37"/>
      <c r="C114" s="41"/>
      <c r="D114" s="118">
        <v>44467</v>
      </c>
      <c r="E114" s="119">
        <v>100</v>
      </c>
      <c r="F114" s="198">
        <v>23042.999999999985</v>
      </c>
      <c r="G114" s="123">
        <v>26496.449999999986</v>
      </c>
      <c r="H114" s="123">
        <v>0</v>
      </c>
      <c r="I114" s="123">
        <v>0</v>
      </c>
      <c r="J114" s="123">
        <v>26496.449999999986</v>
      </c>
      <c r="K114" s="123">
        <v>3453.45</v>
      </c>
      <c r="L114" s="123">
        <v>0</v>
      </c>
      <c r="M114" s="123">
        <v>0</v>
      </c>
      <c r="N114" s="123">
        <v>3453.45</v>
      </c>
      <c r="O114" s="123">
        <v>23042.999999999985</v>
      </c>
      <c r="P114" s="123">
        <v>23023</v>
      </c>
      <c r="Q114" s="614" t="s">
        <v>3011</v>
      </c>
      <c r="R114" s="427" t="s">
        <v>3039</v>
      </c>
      <c r="S114" s="121"/>
      <c r="T114" s="122" t="s">
        <v>93</v>
      </c>
      <c r="U114" s="122" t="s">
        <v>94</v>
      </c>
      <c r="V114" s="122" t="s">
        <v>485</v>
      </c>
      <c r="W114" s="122" t="s">
        <v>486</v>
      </c>
      <c r="X114" s="122" t="s">
        <v>27</v>
      </c>
      <c r="Y114" s="122">
        <v>100</v>
      </c>
      <c r="Z114" s="653">
        <v>1.12233445566778E+39</v>
      </c>
      <c r="AA114" s="122" t="s">
        <v>96</v>
      </c>
      <c r="AB114" s="122" t="s">
        <v>3044</v>
      </c>
      <c r="AC114" s="427" t="s">
        <v>3039</v>
      </c>
      <c r="AD114" s="122" t="s">
        <v>97</v>
      </c>
      <c r="AE114" s="123">
        <v>138158</v>
      </c>
      <c r="AF114" s="123">
        <v>3453.45</v>
      </c>
      <c r="AG114" s="123">
        <v>0</v>
      </c>
      <c r="AH114" s="123">
        <v>0</v>
      </c>
      <c r="AI114" s="123">
        <v>0</v>
      </c>
      <c r="AJ114" s="123">
        <v>134704.54999999999</v>
      </c>
      <c r="AK114" s="122">
        <v>0</v>
      </c>
      <c r="AL114" s="122" t="s">
        <v>98</v>
      </c>
      <c r="AM114" s="122" t="s">
        <v>99</v>
      </c>
      <c r="AN114" s="122" t="s">
        <v>100</v>
      </c>
      <c r="AO114" s="122" t="s">
        <v>3045</v>
      </c>
      <c r="AP114" s="122" t="s">
        <v>487</v>
      </c>
      <c r="AQ114" s="124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4"/>
      <c r="BJ114" s="122" t="s">
        <v>243</v>
      </c>
      <c r="BK114" s="119" t="s">
        <v>474</v>
      </c>
      <c r="BL114" s="119" t="s">
        <v>3056</v>
      </c>
      <c r="BM114" s="197">
        <v>23023</v>
      </c>
      <c r="BN114" s="115"/>
      <c r="BO114" s="116"/>
      <c r="BP114" s="116"/>
      <c r="BQ114" s="116"/>
    </row>
    <row r="115" spans="1:69" x14ac:dyDescent="0.3">
      <c r="A115" s="108"/>
      <c r="B115" s="37"/>
      <c r="C115" s="41"/>
      <c r="D115" s="118">
        <v>44467</v>
      </c>
      <c r="E115" s="119">
        <v>101</v>
      </c>
      <c r="F115" s="198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>
        <v>16500</v>
      </c>
      <c r="Q115" s="614" t="s">
        <v>3011</v>
      </c>
      <c r="R115" s="427" t="s">
        <v>3043</v>
      </c>
      <c r="S115" s="121"/>
      <c r="T115" s="122"/>
      <c r="U115" s="122"/>
      <c r="V115" s="122"/>
      <c r="W115" s="122"/>
      <c r="X115" s="122"/>
      <c r="Y115" s="122"/>
      <c r="Z115" s="653"/>
      <c r="AA115" s="122"/>
      <c r="AB115" s="122"/>
      <c r="AC115" s="427"/>
      <c r="AD115" s="122"/>
      <c r="AE115" s="123"/>
      <c r="AF115" s="123"/>
      <c r="AG115" s="123"/>
      <c r="AH115" s="123"/>
      <c r="AI115" s="123"/>
      <c r="AJ115" s="123"/>
      <c r="AK115" s="122"/>
      <c r="AL115" s="122"/>
      <c r="AM115" s="122"/>
      <c r="AN115" s="122"/>
      <c r="AO115" s="122"/>
      <c r="AP115" s="122"/>
      <c r="AQ115" s="124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4"/>
      <c r="BJ115" s="122" t="s">
        <v>245</v>
      </c>
      <c r="BK115" s="119" t="s">
        <v>474</v>
      </c>
      <c r="BL115" s="119" t="s">
        <v>3056</v>
      </c>
      <c r="BM115" s="197">
        <v>16500</v>
      </c>
      <c r="BN115" s="115"/>
      <c r="BO115" s="116"/>
      <c r="BP115" s="116"/>
      <c r="BQ115" s="116"/>
    </row>
    <row r="116" spans="1:69" x14ac:dyDescent="0.3">
      <c r="A116" s="108"/>
      <c r="B116" s="37"/>
      <c r="C116" s="41"/>
      <c r="D116" s="118">
        <v>44467</v>
      </c>
      <c r="E116" s="195">
        <v>102</v>
      </c>
      <c r="F116" s="196">
        <v>33120</v>
      </c>
      <c r="G116" s="123">
        <v>33120</v>
      </c>
      <c r="H116" s="123">
        <v>0</v>
      </c>
      <c r="I116" s="123">
        <v>0</v>
      </c>
      <c r="J116" s="123">
        <v>33120</v>
      </c>
      <c r="K116" s="123">
        <v>0</v>
      </c>
      <c r="L116" s="123">
        <v>0</v>
      </c>
      <c r="M116" s="123">
        <v>0</v>
      </c>
      <c r="N116" s="123">
        <v>0</v>
      </c>
      <c r="O116" s="123">
        <v>33120</v>
      </c>
      <c r="P116" s="123">
        <v>33120</v>
      </c>
      <c r="Q116" s="614" t="s">
        <v>3011</v>
      </c>
      <c r="R116" s="427" t="s">
        <v>3043</v>
      </c>
      <c r="S116" s="121"/>
      <c r="T116" s="122" t="s">
        <v>93</v>
      </c>
      <c r="U116" s="122" t="s">
        <v>94</v>
      </c>
      <c r="V116" s="122" t="s">
        <v>485</v>
      </c>
      <c r="W116" s="122" t="s">
        <v>490</v>
      </c>
      <c r="X116" s="122" t="s">
        <v>27</v>
      </c>
      <c r="Y116" s="122">
        <v>102</v>
      </c>
      <c r="Z116" s="653">
        <v>1.12233445566778E+39</v>
      </c>
      <c r="AA116" s="122" t="s">
        <v>96</v>
      </c>
      <c r="AB116" s="122" t="s">
        <v>3044</v>
      </c>
      <c r="AC116" s="427" t="s">
        <v>3043</v>
      </c>
      <c r="AD116" s="122" t="s">
        <v>97</v>
      </c>
      <c r="AE116" s="123">
        <v>33120</v>
      </c>
      <c r="AF116" s="123">
        <v>0</v>
      </c>
      <c r="AG116" s="123">
        <v>0</v>
      </c>
      <c r="AH116" s="123">
        <v>0</v>
      </c>
      <c r="AI116" s="123">
        <v>0</v>
      </c>
      <c r="AJ116" s="123">
        <v>33120</v>
      </c>
      <c r="AK116" s="122">
        <v>0</v>
      </c>
      <c r="AL116" s="122" t="s">
        <v>98</v>
      </c>
      <c r="AM116" s="122" t="s">
        <v>99</v>
      </c>
      <c r="AN116" s="122" t="s">
        <v>100</v>
      </c>
      <c r="AO116" s="122" t="s">
        <v>3045</v>
      </c>
      <c r="AP116" s="122" t="s">
        <v>491</v>
      </c>
      <c r="AQ116" s="124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4"/>
      <c r="BJ116" s="122" t="s">
        <v>246</v>
      </c>
      <c r="BK116" s="119" t="s">
        <v>474</v>
      </c>
      <c r="BL116" s="119" t="s">
        <v>3056</v>
      </c>
      <c r="BM116" s="197">
        <v>33120</v>
      </c>
      <c r="BN116" s="115"/>
      <c r="BO116" s="116"/>
      <c r="BP116" s="116"/>
      <c r="BQ116" s="116"/>
    </row>
    <row r="117" spans="1:69" x14ac:dyDescent="0.3">
      <c r="A117" s="108"/>
      <c r="B117" s="37"/>
      <c r="C117" s="41"/>
      <c r="D117" s="118">
        <v>44467</v>
      </c>
      <c r="E117" s="119">
        <v>103</v>
      </c>
      <c r="F117" s="198">
        <v>189635</v>
      </c>
      <c r="G117" s="123">
        <v>203490.2</v>
      </c>
      <c r="H117" s="123">
        <v>0</v>
      </c>
      <c r="I117" s="123">
        <v>0</v>
      </c>
      <c r="J117" s="123">
        <v>203490.2</v>
      </c>
      <c r="K117" s="123">
        <v>13855.2</v>
      </c>
      <c r="L117" s="123">
        <v>0</v>
      </c>
      <c r="M117" s="123">
        <v>0</v>
      </c>
      <c r="N117" s="123">
        <v>13855.2</v>
      </c>
      <c r="O117" s="123">
        <v>189635</v>
      </c>
      <c r="P117" s="123">
        <v>189635</v>
      </c>
      <c r="Q117" s="614" t="s">
        <v>3011</v>
      </c>
      <c r="R117" s="427" t="s">
        <v>3039</v>
      </c>
      <c r="S117" s="121"/>
      <c r="T117" s="122" t="s">
        <v>93</v>
      </c>
      <c r="U117" s="122" t="s">
        <v>94</v>
      </c>
      <c r="V117" s="122" t="s">
        <v>485</v>
      </c>
      <c r="W117" s="122" t="s">
        <v>492</v>
      </c>
      <c r="X117" s="122" t="s">
        <v>27</v>
      </c>
      <c r="Y117" s="122">
        <v>103</v>
      </c>
      <c r="Z117" s="653">
        <v>1.12233445566778E+39</v>
      </c>
      <c r="AA117" s="122" t="s">
        <v>96</v>
      </c>
      <c r="AB117" s="122" t="s">
        <v>3044</v>
      </c>
      <c r="AC117" s="427" t="s">
        <v>3039</v>
      </c>
      <c r="AD117" s="122" t="s">
        <v>97</v>
      </c>
      <c r="AE117" s="123">
        <v>346430.2</v>
      </c>
      <c r="AF117" s="123">
        <v>13855.2</v>
      </c>
      <c r="AG117" s="123">
        <v>0</v>
      </c>
      <c r="AH117" s="123">
        <v>0</v>
      </c>
      <c r="AI117" s="123">
        <v>0</v>
      </c>
      <c r="AJ117" s="123">
        <v>332575</v>
      </c>
      <c r="AK117" s="122">
        <v>0</v>
      </c>
      <c r="AL117" s="122" t="s">
        <v>98</v>
      </c>
      <c r="AM117" s="122" t="s">
        <v>99</v>
      </c>
      <c r="AN117" s="122" t="s">
        <v>100</v>
      </c>
      <c r="AO117" s="122" t="s">
        <v>3045</v>
      </c>
      <c r="AP117" s="122" t="s">
        <v>493</v>
      </c>
      <c r="AQ117" s="124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4"/>
      <c r="BJ117" s="122" t="s">
        <v>808</v>
      </c>
      <c r="BK117" s="119" t="s">
        <v>474</v>
      </c>
      <c r="BL117" s="119" t="s">
        <v>3056</v>
      </c>
      <c r="BM117" s="197">
        <v>189635</v>
      </c>
      <c r="BN117" s="115"/>
      <c r="BO117" s="116"/>
      <c r="BP117" s="116"/>
      <c r="BQ117" s="116"/>
    </row>
    <row r="118" spans="1:69" x14ac:dyDescent="0.3">
      <c r="A118" s="108"/>
      <c r="B118" s="37"/>
      <c r="C118" s="41"/>
      <c r="D118" s="118">
        <v>44467</v>
      </c>
      <c r="E118" s="119">
        <v>104</v>
      </c>
      <c r="F118" s="198">
        <v>85159.8</v>
      </c>
      <c r="G118" s="123">
        <v>85159.8</v>
      </c>
      <c r="H118" s="123">
        <v>0</v>
      </c>
      <c r="I118" s="123">
        <v>0</v>
      </c>
      <c r="J118" s="123">
        <v>85159.8</v>
      </c>
      <c r="K118" s="123">
        <v>0</v>
      </c>
      <c r="L118" s="123">
        <v>0</v>
      </c>
      <c r="M118" s="123">
        <v>0</v>
      </c>
      <c r="N118" s="123">
        <v>0</v>
      </c>
      <c r="O118" s="123">
        <v>85159.8</v>
      </c>
      <c r="P118" s="123">
        <v>85159.8</v>
      </c>
      <c r="Q118" s="614" t="s">
        <v>3011</v>
      </c>
      <c r="R118" s="427" t="s">
        <v>3039</v>
      </c>
      <c r="S118" s="121"/>
      <c r="T118" s="122" t="s">
        <v>93</v>
      </c>
      <c r="U118" s="122" t="s">
        <v>94</v>
      </c>
      <c r="V118" s="122" t="s">
        <v>485</v>
      </c>
      <c r="W118" s="122" t="s">
        <v>492</v>
      </c>
      <c r="X118" s="122" t="s">
        <v>27</v>
      </c>
      <c r="Y118" s="122">
        <v>104</v>
      </c>
      <c r="Z118" s="653">
        <v>1.12233445566778E+39</v>
      </c>
      <c r="AA118" s="122" t="s">
        <v>96</v>
      </c>
      <c r="AB118" s="122" t="s">
        <v>3044</v>
      </c>
      <c r="AC118" s="427" t="s">
        <v>3039</v>
      </c>
      <c r="AD118" s="122" t="s">
        <v>97</v>
      </c>
      <c r="AE118" s="123">
        <v>346430.2</v>
      </c>
      <c r="AF118" s="123">
        <v>13855.2</v>
      </c>
      <c r="AG118" s="123">
        <v>0</v>
      </c>
      <c r="AH118" s="123">
        <v>0</v>
      </c>
      <c r="AI118" s="123">
        <v>0</v>
      </c>
      <c r="AJ118" s="123">
        <v>332575</v>
      </c>
      <c r="AK118" s="122">
        <v>0</v>
      </c>
      <c r="AL118" s="122" t="s">
        <v>98</v>
      </c>
      <c r="AM118" s="122" t="s">
        <v>99</v>
      </c>
      <c r="AN118" s="122" t="s">
        <v>100</v>
      </c>
      <c r="AO118" s="122" t="s">
        <v>3045</v>
      </c>
      <c r="AP118" s="122" t="s">
        <v>493</v>
      </c>
      <c r="AQ118" s="124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4"/>
      <c r="BJ118" s="122" t="s">
        <v>809</v>
      </c>
      <c r="BK118" s="119" t="s">
        <v>474</v>
      </c>
      <c r="BL118" s="119" t="s">
        <v>3056</v>
      </c>
      <c r="BM118" s="197">
        <v>85159.8</v>
      </c>
      <c r="BN118" s="115"/>
      <c r="BO118" s="116"/>
      <c r="BP118" s="116"/>
      <c r="BQ118" s="116"/>
    </row>
    <row r="119" spans="1:69" x14ac:dyDescent="0.3">
      <c r="A119" s="108"/>
      <c r="B119" s="37"/>
      <c r="C119" s="41"/>
      <c r="D119" s="118"/>
      <c r="E119" s="119">
        <v>105</v>
      </c>
      <c r="F119" s="198"/>
      <c r="G119" s="123"/>
      <c r="H119" s="123"/>
      <c r="I119" s="123"/>
      <c r="J119" s="123"/>
      <c r="K119" s="123"/>
      <c r="L119" s="123"/>
      <c r="M119" s="123"/>
      <c r="N119" s="123"/>
      <c r="O119" s="123">
        <v>0</v>
      </c>
      <c r="P119" s="123"/>
      <c r="Q119" s="624"/>
      <c r="R119" s="427" t="s">
        <v>3039</v>
      </c>
      <c r="S119" s="121"/>
      <c r="T119" s="122" t="s">
        <v>93</v>
      </c>
      <c r="U119" s="122" t="s">
        <v>94</v>
      </c>
      <c r="V119" s="122" t="s">
        <v>485</v>
      </c>
      <c r="W119" s="122" t="s">
        <v>492</v>
      </c>
      <c r="X119" s="122" t="s">
        <v>27</v>
      </c>
      <c r="Y119" s="122">
        <v>105</v>
      </c>
      <c r="Z119" s="653">
        <v>1.12233445566778E+39</v>
      </c>
      <c r="AA119" s="122" t="s">
        <v>96</v>
      </c>
      <c r="AB119" s="122" t="s">
        <v>3044</v>
      </c>
      <c r="AC119" s="427" t="s">
        <v>3039</v>
      </c>
      <c r="AD119" s="122" t="s">
        <v>97</v>
      </c>
      <c r="AE119" s="123">
        <v>346430.2</v>
      </c>
      <c r="AF119" s="123">
        <v>13855.2</v>
      </c>
      <c r="AG119" s="123">
        <v>0</v>
      </c>
      <c r="AH119" s="123">
        <v>0</v>
      </c>
      <c r="AI119" s="123">
        <v>0</v>
      </c>
      <c r="AJ119" s="123">
        <v>332575</v>
      </c>
      <c r="AK119" s="122">
        <v>0</v>
      </c>
      <c r="AL119" s="122" t="s">
        <v>98</v>
      </c>
      <c r="AM119" s="122" t="s">
        <v>99</v>
      </c>
      <c r="AN119" s="122" t="s">
        <v>100</v>
      </c>
      <c r="AO119" s="122" t="s">
        <v>3045</v>
      </c>
      <c r="AP119" s="122" t="s">
        <v>493</v>
      </c>
      <c r="AQ119" s="124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4"/>
      <c r="BJ119" s="122"/>
      <c r="BK119" s="122"/>
      <c r="BL119" s="122"/>
      <c r="BM119" s="130"/>
      <c r="BN119" s="115"/>
      <c r="BO119" s="116"/>
      <c r="BP119" s="116"/>
      <c r="BQ119" s="116"/>
    </row>
    <row r="120" spans="1:69" x14ac:dyDescent="0.3">
      <c r="A120" s="108"/>
      <c r="B120" s="37"/>
      <c r="C120" s="41"/>
      <c r="D120" s="118">
        <v>44468</v>
      </c>
      <c r="E120" s="195">
        <v>106</v>
      </c>
      <c r="F120" s="198">
        <v>33982.5</v>
      </c>
      <c r="G120" s="123">
        <v>34500</v>
      </c>
      <c r="H120" s="123">
        <v>0</v>
      </c>
      <c r="I120" s="123">
        <v>0</v>
      </c>
      <c r="J120" s="123">
        <v>34500</v>
      </c>
      <c r="K120" s="123">
        <v>517.5</v>
      </c>
      <c r="L120" s="123">
        <v>0</v>
      </c>
      <c r="M120" s="123">
        <v>0</v>
      </c>
      <c r="N120" s="123">
        <v>517.5</v>
      </c>
      <c r="O120" s="123">
        <v>33982.5</v>
      </c>
      <c r="P120" s="123">
        <v>33982.5</v>
      </c>
      <c r="Q120" s="614" t="s">
        <v>3012</v>
      </c>
      <c r="R120" s="427" t="s">
        <v>3042</v>
      </c>
      <c r="S120" s="121"/>
      <c r="T120" s="122" t="s">
        <v>93</v>
      </c>
      <c r="U120" s="122" t="s">
        <v>94</v>
      </c>
      <c r="V120" s="122" t="s">
        <v>485</v>
      </c>
      <c r="W120" s="122" t="s">
        <v>494</v>
      </c>
      <c r="X120" s="122" t="s">
        <v>27</v>
      </c>
      <c r="Y120" s="122">
        <v>106</v>
      </c>
      <c r="Z120" s="653">
        <v>1.12233445566778E+39</v>
      </c>
      <c r="AA120" s="122" t="s">
        <v>96</v>
      </c>
      <c r="AB120" s="122" t="s">
        <v>3044</v>
      </c>
      <c r="AC120" s="427" t="s">
        <v>3042</v>
      </c>
      <c r="AD120" s="122" t="s">
        <v>97</v>
      </c>
      <c r="AE120" s="123">
        <v>34502.5</v>
      </c>
      <c r="AF120" s="123">
        <v>517.5</v>
      </c>
      <c r="AG120" s="123">
        <v>0</v>
      </c>
      <c r="AH120" s="123">
        <v>0</v>
      </c>
      <c r="AI120" s="123">
        <v>0</v>
      </c>
      <c r="AJ120" s="123">
        <v>33985</v>
      </c>
      <c r="AK120" s="122">
        <v>0</v>
      </c>
      <c r="AL120" s="122" t="s">
        <v>98</v>
      </c>
      <c r="AM120" s="122" t="s">
        <v>99</v>
      </c>
      <c r="AN120" s="122" t="s">
        <v>100</v>
      </c>
      <c r="AO120" s="122" t="s">
        <v>3045</v>
      </c>
      <c r="AP120" s="122" t="s">
        <v>495</v>
      </c>
      <c r="AQ120" s="124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4"/>
      <c r="BJ120" s="122" t="s">
        <v>810</v>
      </c>
      <c r="BK120" s="119" t="s">
        <v>485</v>
      </c>
      <c r="BL120" s="119" t="s">
        <v>3056</v>
      </c>
      <c r="BM120" s="197">
        <v>33982.5</v>
      </c>
      <c r="BN120" s="115"/>
      <c r="BO120" s="116"/>
      <c r="BP120" s="116"/>
      <c r="BQ120" s="116"/>
    </row>
    <row r="121" spans="1:69" x14ac:dyDescent="0.3">
      <c r="A121" s="108"/>
      <c r="B121" s="37"/>
      <c r="C121" s="41"/>
      <c r="D121" s="118">
        <v>44468</v>
      </c>
      <c r="E121" s="119">
        <v>107</v>
      </c>
      <c r="F121" s="198">
        <v>8611.5</v>
      </c>
      <c r="G121" s="123">
        <v>8611.5</v>
      </c>
      <c r="H121" s="123">
        <v>0</v>
      </c>
      <c r="I121" s="123">
        <v>0</v>
      </c>
      <c r="J121" s="123">
        <v>8611.5</v>
      </c>
      <c r="K121" s="123">
        <v>0</v>
      </c>
      <c r="L121" s="123">
        <v>0</v>
      </c>
      <c r="M121" s="123">
        <v>0</v>
      </c>
      <c r="N121" s="123">
        <v>0</v>
      </c>
      <c r="O121" s="123">
        <v>8611.5</v>
      </c>
      <c r="P121" s="123">
        <v>8094.87</v>
      </c>
      <c r="Q121" s="614" t="s">
        <v>3012</v>
      </c>
      <c r="R121" s="427" t="s">
        <v>3035</v>
      </c>
      <c r="S121" s="121"/>
      <c r="T121" s="122" t="s">
        <v>93</v>
      </c>
      <c r="U121" s="122" t="s">
        <v>94</v>
      </c>
      <c r="V121" s="122" t="s">
        <v>151</v>
      </c>
      <c r="W121" s="122" t="s">
        <v>496</v>
      </c>
      <c r="X121" s="122" t="s">
        <v>19</v>
      </c>
      <c r="Y121" s="122">
        <v>107</v>
      </c>
      <c r="Z121" s="653">
        <v>1.12233445566778E+39</v>
      </c>
      <c r="AA121" s="122" t="s">
        <v>96</v>
      </c>
      <c r="AB121" s="122" t="s">
        <v>3044</v>
      </c>
      <c r="AC121" s="427" t="s">
        <v>3035</v>
      </c>
      <c r="AD121" s="122" t="s">
        <v>97</v>
      </c>
      <c r="AE121" s="123">
        <v>8611.5</v>
      </c>
      <c r="AF121" s="123">
        <v>0</v>
      </c>
      <c r="AG121" s="123">
        <v>0</v>
      </c>
      <c r="AH121" s="123">
        <v>0</v>
      </c>
      <c r="AI121" s="123">
        <v>0</v>
      </c>
      <c r="AJ121" s="123">
        <v>8611.5</v>
      </c>
      <c r="AK121" s="122">
        <v>0</v>
      </c>
      <c r="AL121" s="122" t="s">
        <v>98</v>
      </c>
      <c r="AM121" s="122" t="s">
        <v>104</v>
      </c>
      <c r="AN121" s="122" t="s">
        <v>105</v>
      </c>
      <c r="AO121" s="122" t="s">
        <v>3045</v>
      </c>
      <c r="AP121" s="122" t="s">
        <v>498</v>
      </c>
      <c r="AQ121" s="124"/>
      <c r="AR121" s="128" t="s">
        <v>93</v>
      </c>
      <c r="AS121" s="128" t="s">
        <v>106</v>
      </c>
      <c r="AT121" s="128" t="s">
        <v>485</v>
      </c>
      <c r="AU121" s="128" t="s">
        <v>21</v>
      </c>
      <c r="AV121" s="128">
        <v>6</v>
      </c>
      <c r="AW121" s="128" t="s">
        <v>2589</v>
      </c>
      <c r="AX121" s="128" t="s">
        <v>3047</v>
      </c>
      <c r="AY121" s="128" t="s">
        <v>3048</v>
      </c>
      <c r="AZ121" s="128" t="s">
        <v>2590</v>
      </c>
      <c r="BA121" s="128" t="s">
        <v>108</v>
      </c>
      <c r="BB121" s="128" t="s">
        <v>98</v>
      </c>
      <c r="BC121" s="128" t="s">
        <v>2591</v>
      </c>
      <c r="BD121" s="128" t="s">
        <v>497</v>
      </c>
      <c r="BE121" s="128" t="s">
        <v>109</v>
      </c>
      <c r="BF121" s="128" t="s">
        <v>159</v>
      </c>
      <c r="BG121" s="128" t="s">
        <v>110</v>
      </c>
      <c r="BH121" s="128" t="s">
        <v>2592</v>
      </c>
      <c r="BI121" s="124"/>
      <c r="BJ121" s="122" t="s">
        <v>811</v>
      </c>
      <c r="BK121" s="119" t="s">
        <v>485</v>
      </c>
      <c r="BL121" s="119" t="s">
        <v>3056</v>
      </c>
      <c r="BM121" s="197">
        <v>8094.87</v>
      </c>
      <c r="BN121" s="115"/>
      <c r="BO121" s="116"/>
      <c r="BP121" s="116"/>
      <c r="BQ121" s="116"/>
    </row>
    <row r="122" spans="1:69" x14ac:dyDescent="0.3">
      <c r="A122" s="108"/>
      <c r="B122" s="37"/>
      <c r="C122" s="41"/>
      <c r="D122" s="118">
        <v>44468</v>
      </c>
      <c r="E122" s="119">
        <v>108</v>
      </c>
      <c r="F122" s="198">
        <v>-516.63</v>
      </c>
      <c r="G122" s="123">
        <v>0</v>
      </c>
      <c r="H122" s="123">
        <v>0</v>
      </c>
      <c r="I122" s="123">
        <v>0</v>
      </c>
      <c r="J122" s="123">
        <v>0</v>
      </c>
      <c r="K122" s="123">
        <v>516.63</v>
      </c>
      <c r="L122" s="123">
        <v>0</v>
      </c>
      <c r="M122" s="123">
        <v>0</v>
      </c>
      <c r="N122" s="123">
        <v>516.63</v>
      </c>
      <c r="O122" s="123">
        <v>-516.63</v>
      </c>
      <c r="P122" s="123"/>
      <c r="Q122" s="624"/>
      <c r="R122" s="427" t="s">
        <v>3035</v>
      </c>
      <c r="S122" s="121"/>
      <c r="T122" s="122" t="s">
        <v>93</v>
      </c>
      <c r="U122" s="122" t="s">
        <v>115</v>
      </c>
      <c r="V122" s="122" t="s">
        <v>274</v>
      </c>
      <c r="W122" s="122" t="s">
        <v>499</v>
      </c>
      <c r="X122" s="122" t="s">
        <v>117</v>
      </c>
      <c r="Y122" s="122">
        <v>108</v>
      </c>
      <c r="Z122" s="653">
        <v>1.12233445566778E+39</v>
      </c>
      <c r="AA122" s="122" t="s">
        <v>96</v>
      </c>
      <c r="AB122" s="122" t="s">
        <v>3044</v>
      </c>
      <c r="AC122" s="427" t="s">
        <v>3035</v>
      </c>
      <c r="AD122" s="122" t="s">
        <v>118</v>
      </c>
      <c r="AE122" s="123">
        <v>516.63</v>
      </c>
      <c r="AF122" s="123">
        <v>0</v>
      </c>
      <c r="AG122" s="123">
        <v>0</v>
      </c>
      <c r="AH122" s="123">
        <v>0</v>
      </c>
      <c r="AI122" s="123">
        <v>0</v>
      </c>
      <c r="AJ122" s="123">
        <v>516.63</v>
      </c>
      <c r="AK122" s="122">
        <v>0</v>
      </c>
      <c r="AL122" s="122" t="s">
        <v>98</v>
      </c>
      <c r="AM122" s="122" t="s">
        <v>104</v>
      </c>
      <c r="AN122" s="122" t="s">
        <v>100</v>
      </c>
      <c r="AO122" s="122" t="s">
        <v>3045</v>
      </c>
      <c r="AP122" s="122" t="s">
        <v>500</v>
      </c>
      <c r="AQ122" s="124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4"/>
      <c r="BJ122" s="122"/>
      <c r="BK122" s="122"/>
      <c r="BL122" s="122"/>
      <c r="BM122" s="130"/>
      <c r="BN122" s="115"/>
      <c r="BO122" s="116"/>
      <c r="BP122" s="116"/>
      <c r="BQ122" s="116"/>
    </row>
    <row r="123" spans="1:69" x14ac:dyDescent="0.3">
      <c r="A123" s="108"/>
      <c r="B123" s="37"/>
      <c r="C123" s="41"/>
      <c r="D123" s="118">
        <v>44468</v>
      </c>
      <c r="E123" s="119">
        <v>109</v>
      </c>
      <c r="F123" s="198">
        <v>60186.6</v>
      </c>
      <c r="G123" s="123">
        <v>0</v>
      </c>
      <c r="H123" s="123">
        <v>51885</v>
      </c>
      <c r="I123" s="123">
        <v>8301.6</v>
      </c>
      <c r="J123" s="123">
        <v>60186.6</v>
      </c>
      <c r="K123" s="123">
        <v>0</v>
      </c>
      <c r="L123" s="123">
        <v>0</v>
      </c>
      <c r="M123" s="123">
        <v>0</v>
      </c>
      <c r="N123" s="123">
        <v>0</v>
      </c>
      <c r="O123" s="123">
        <v>60186.6</v>
      </c>
      <c r="P123" s="123">
        <v>55371.67</v>
      </c>
      <c r="Q123" s="614" t="s">
        <v>3012</v>
      </c>
      <c r="R123" s="427" t="s">
        <v>3035</v>
      </c>
      <c r="S123" s="121"/>
      <c r="T123" s="122" t="s">
        <v>93</v>
      </c>
      <c r="U123" s="122" t="s">
        <v>94</v>
      </c>
      <c r="V123" s="122" t="s">
        <v>151</v>
      </c>
      <c r="W123" s="122" t="s">
        <v>501</v>
      </c>
      <c r="X123" s="122" t="s">
        <v>19</v>
      </c>
      <c r="Y123" s="122">
        <v>109</v>
      </c>
      <c r="Z123" s="653">
        <v>1.12233445566778E+39</v>
      </c>
      <c r="AA123" s="122" t="s">
        <v>96</v>
      </c>
      <c r="AB123" s="122" t="s">
        <v>3044</v>
      </c>
      <c r="AC123" s="427" t="s">
        <v>3035</v>
      </c>
      <c r="AD123" s="122" t="s">
        <v>97</v>
      </c>
      <c r="AE123" s="123">
        <v>51885</v>
      </c>
      <c r="AF123" s="123">
        <v>0</v>
      </c>
      <c r="AG123" s="123">
        <v>8301.6</v>
      </c>
      <c r="AH123" s="123">
        <v>0</v>
      </c>
      <c r="AI123" s="123">
        <v>0</v>
      </c>
      <c r="AJ123" s="123">
        <v>60186.6</v>
      </c>
      <c r="AK123" s="122">
        <v>8301.6</v>
      </c>
      <c r="AL123" s="122" t="s">
        <v>98</v>
      </c>
      <c r="AM123" s="122" t="s">
        <v>104</v>
      </c>
      <c r="AN123" s="122" t="s">
        <v>105</v>
      </c>
      <c r="AO123" s="122" t="s">
        <v>3045</v>
      </c>
      <c r="AP123" s="122" t="s">
        <v>503</v>
      </c>
      <c r="AQ123" s="124"/>
      <c r="AR123" s="128" t="s">
        <v>93</v>
      </c>
      <c r="AS123" s="128" t="s">
        <v>106</v>
      </c>
      <c r="AT123" s="128" t="s">
        <v>485</v>
      </c>
      <c r="AU123" s="128" t="s">
        <v>21</v>
      </c>
      <c r="AV123" s="128">
        <v>6</v>
      </c>
      <c r="AW123" s="128" t="s">
        <v>2593</v>
      </c>
      <c r="AX123" s="128" t="s">
        <v>3047</v>
      </c>
      <c r="AY123" s="128" t="s">
        <v>3048</v>
      </c>
      <c r="AZ123" s="128" t="s">
        <v>2590</v>
      </c>
      <c r="BA123" s="128" t="s">
        <v>108</v>
      </c>
      <c r="BB123" s="128" t="s">
        <v>98</v>
      </c>
      <c r="BC123" s="128" t="s">
        <v>2594</v>
      </c>
      <c r="BD123" s="128" t="s">
        <v>502</v>
      </c>
      <c r="BE123" s="128" t="s">
        <v>109</v>
      </c>
      <c r="BF123" s="128" t="s">
        <v>159</v>
      </c>
      <c r="BG123" s="128" t="s">
        <v>110</v>
      </c>
      <c r="BH123" s="128" t="s">
        <v>2595</v>
      </c>
      <c r="BI123" s="124"/>
      <c r="BJ123" s="122" t="s">
        <v>812</v>
      </c>
      <c r="BK123" s="119" t="s">
        <v>485</v>
      </c>
      <c r="BL123" s="119" t="s">
        <v>3051</v>
      </c>
      <c r="BM123" s="197">
        <v>55371.67</v>
      </c>
      <c r="BN123" s="115"/>
      <c r="BO123" s="116"/>
      <c r="BP123" s="116"/>
      <c r="BQ123" s="116"/>
    </row>
    <row r="124" spans="1:69" x14ac:dyDescent="0.3">
      <c r="A124" s="108"/>
      <c r="B124" s="37"/>
      <c r="C124" s="41"/>
      <c r="D124" s="118">
        <v>44468</v>
      </c>
      <c r="E124" s="195">
        <v>110</v>
      </c>
      <c r="F124" s="198">
        <v>-4814.93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4150.8125</v>
      </c>
      <c r="M124" s="123">
        <v>664.13</v>
      </c>
      <c r="N124" s="123">
        <v>4814.9425000000001</v>
      </c>
      <c r="O124" s="123">
        <v>-4814.9425000000001</v>
      </c>
      <c r="P124" s="123"/>
      <c r="Q124" s="624"/>
      <c r="R124" s="427" t="s">
        <v>3035</v>
      </c>
      <c r="S124" s="121"/>
      <c r="T124" s="122" t="s">
        <v>93</v>
      </c>
      <c r="U124" s="122" t="s">
        <v>115</v>
      </c>
      <c r="V124" s="122" t="s">
        <v>274</v>
      </c>
      <c r="W124" s="122" t="s">
        <v>504</v>
      </c>
      <c r="X124" s="122" t="s">
        <v>117</v>
      </c>
      <c r="Y124" s="122">
        <v>110</v>
      </c>
      <c r="Z124" s="653">
        <v>1.12233445566778E+39</v>
      </c>
      <c r="AA124" s="122" t="s">
        <v>96</v>
      </c>
      <c r="AB124" s="122" t="s">
        <v>3044</v>
      </c>
      <c r="AC124" s="427" t="s">
        <v>3035</v>
      </c>
      <c r="AD124" s="122" t="s">
        <v>118</v>
      </c>
      <c r="AE124" s="123">
        <v>4150.8</v>
      </c>
      <c r="AF124" s="123">
        <v>0</v>
      </c>
      <c r="AG124" s="123">
        <v>664.13</v>
      </c>
      <c r="AH124" s="123">
        <v>0</v>
      </c>
      <c r="AI124" s="123">
        <v>0</v>
      </c>
      <c r="AJ124" s="123">
        <v>4814.93</v>
      </c>
      <c r="AK124" s="122">
        <v>664.13</v>
      </c>
      <c r="AL124" s="122" t="s">
        <v>98</v>
      </c>
      <c r="AM124" s="122" t="s">
        <v>104</v>
      </c>
      <c r="AN124" s="122" t="s">
        <v>100</v>
      </c>
      <c r="AO124" s="122" t="s">
        <v>3045</v>
      </c>
      <c r="AP124" s="122" t="s">
        <v>505</v>
      </c>
      <c r="AQ124" s="124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4"/>
      <c r="BJ124" s="122"/>
      <c r="BK124" s="122"/>
      <c r="BL124" s="122"/>
      <c r="BM124" s="130"/>
      <c r="BN124" s="115"/>
      <c r="BO124" s="116"/>
      <c r="BP124" s="116"/>
      <c r="BQ124" s="116"/>
    </row>
    <row r="125" spans="1:69" x14ac:dyDescent="0.3">
      <c r="A125" s="108"/>
      <c r="B125" s="37"/>
      <c r="C125" s="41"/>
      <c r="D125" s="118">
        <v>44468</v>
      </c>
      <c r="E125" s="119">
        <v>111</v>
      </c>
      <c r="F125" s="198">
        <v>6018.66</v>
      </c>
      <c r="G125" s="123">
        <v>0</v>
      </c>
      <c r="H125" s="123">
        <v>5188.5</v>
      </c>
      <c r="I125" s="123">
        <v>830.16</v>
      </c>
      <c r="J125" s="123">
        <v>6018.66</v>
      </c>
      <c r="K125" s="123">
        <v>0</v>
      </c>
      <c r="L125" s="123">
        <v>0</v>
      </c>
      <c r="M125" s="123">
        <v>0</v>
      </c>
      <c r="N125" s="123">
        <v>0</v>
      </c>
      <c r="O125" s="123">
        <v>6018.66</v>
      </c>
      <c r="P125" s="123">
        <v>6018.66</v>
      </c>
      <c r="Q125" s="614" t="s">
        <v>3013</v>
      </c>
      <c r="R125" s="427" t="s">
        <v>3035</v>
      </c>
      <c r="S125" s="121"/>
      <c r="T125" s="122" t="s">
        <v>93</v>
      </c>
      <c r="U125" s="122" t="s">
        <v>94</v>
      </c>
      <c r="V125" s="122" t="s">
        <v>151</v>
      </c>
      <c r="W125" s="122" t="s">
        <v>506</v>
      </c>
      <c r="X125" s="122" t="s">
        <v>19</v>
      </c>
      <c r="Y125" s="122">
        <v>111</v>
      </c>
      <c r="Z125" s="653">
        <v>1.12233445566778E+39</v>
      </c>
      <c r="AA125" s="122" t="s">
        <v>96</v>
      </c>
      <c r="AB125" s="122" t="s">
        <v>3044</v>
      </c>
      <c r="AC125" s="427" t="s">
        <v>3035</v>
      </c>
      <c r="AD125" s="122" t="s">
        <v>97</v>
      </c>
      <c r="AE125" s="123">
        <v>5188.5</v>
      </c>
      <c r="AF125" s="123">
        <v>0</v>
      </c>
      <c r="AG125" s="123">
        <v>830.16</v>
      </c>
      <c r="AH125" s="123">
        <v>0</v>
      </c>
      <c r="AI125" s="123">
        <v>0</v>
      </c>
      <c r="AJ125" s="123">
        <v>6018.66</v>
      </c>
      <c r="AK125" s="122">
        <v>830.16</v>
      </c>
      <c r="AL125" s="122" t="s">
        <v>98</v>
      </c>
      <c r="AM125" s="122" t="s">
        <v>104</v>
      </c>
      <c r="AN125" s="122" t="s">
        <v>105</v>
      </c>
      <c r="AO125" s="122" t="s">
        <v>3045</v>
      </c>
      <c r="AP125" s="122" t="s">
        <v>508</v>
      </c>
      <c r="AQ125" s="124"/>
      <c r="AR125" s="128" t="s">
        <v>93</v>
      </c>
      <c r="AS125" s="128" t="s">
        <v>106</v>
      </c>
      <c r="AT125" s="128" t="s">
        <v>485</v>
      </c>
      <c r="AU125" s="128" t="s">
        <v>21</v>
      </c>
      <c r="AV125" s="128">
        <v>6</v>
      </c>
      <c r="AW125" s="128" t="s">
        <v>2596</v>
      </c>
      <c r="AX125" s="128" t="s">
        <v>3047</v>
      </c>
      <c r="AY125" s="128" t="s">
        <v>3048</v>
      </c>
      <c r="AZ125" s="128" t="s">
        <v>2590</v>
      </c>
      <c r="BA125" s="128" t="s">
        <v>108</v>
      </c>
      <c r="BB125" s="128" t="s">
        <v>98</v>
      </c>
      <c r="BC125" s="128" t="s">
        <v>2518</v>
      </c>
      <c r="BD125" s="128" t="s">
        <v>507</v>
      </c>
      <c r="BE125" s="128" t="s">
        <v>109</v>
      </c>
      <c r="BF125" s="128" t="s">
        <v>159</v>
      </c>
      <c r="BG125" s="128" t="s">
        <v>110</v>
      </c>
      <c r="BH125" s="128" t="s">
        <v>2597</v>
      </c>
      <c r="BI125" s="124"/>
      <c r="BJ125" s="122" t="s">
        <v>813</v>
      </c>
      <c r="BK125" s="119" t="s">
        <v>485</v>
      </c>
      <c r="BL125" s="119" t="s">
        <v>3051</v>
      </c>
      <c r="BM125" s="197">
        <v>6018.66</v>
      </c>
      <c r="BN125" s="115"/>
      <c r="BO125" s="116"/>
      <c r="BP125" s="116"/>
      <c r="BQ125" s="116"/>
    </row>
    <row r="126" spans="1:69" x14ac:dyDescent="0.3">
      <c r="A126" s="108"/>
      <c r="B126" s="37"/>
      <c r="C126" s="41"/>
      <c r="D126" s="118">
        <v>44468</v>
      </c>
      <c r="E126" s="119">
        <v>112</v>
      </c>
      <c r="F126" s="198">
        <v>12123.24</v>
      </c>
      <c r="G126" s="123">
        <v>12123.24</v>
      </c>
      <c r="H126" s="123">
        <v>0</v>
      </c>
      <c r="I126" s="123">
        <v>0</v>
      </c>
      <c r="J126" s="123">
        <v>12123.24</v>
      </c>
      <c r="K126" s="123">
        <v>0</v>
      </c>
      <c r="L126" s="123">
        <v>0</v>
      </c>
      <c r="M126" s="123">
        <v>0</v>
      </c>
      <c r="N126" s="123">
        <v>0</v>
      </c>
      <c r="O126" s="123">
        <v>12123.24</v>
      </c>
      <c r="P126" s="123">
        <v>12123.24</v>
      </c>
      <c r="Q126" s="614" t="s">
        <v>3013</v>
      </c>
      <c r="R126" s="427" t="s">
        <v>3041</v>
      </c>
      <c r="S126" s="121"/>
      <c r="T126" s="122" t="s">
        <v>93</v>
      </c>
      <c r="U126" s="122" t="s">
        <v>94</v>
      </c>
      <c r="V126" s="122" t="s">
        <v>112</v>
      </c>
      <c r="W126" s="122" t="s">
        <v>509</v>
      </c>
      <c r="X126" s="122" t="s">
        <v>19</v>
      </c>
      <c r="Y126" s="122">
        <v>112</v>
      </c>
      <c r="Z126" s="653">
        <v>1.12233445566778E+39</v>
      </c>
      <c r="AA126" s="122" t="s">
        <v>96</v>
      </c>
      <c r="AB126" s="122" t="s">
        <v>3044</v>
      </c>
      <c r="AC126" s="427" t="s">
        <v>3041</v>
      </c>
      <c r="AD126" s="122" t="s">
        <v>97</v>
      </c>
      <c r="AE126" s="123">
        <v>12123.24</v>
      </c>
      <c r="AF126" s="123">
        <v>0</v>
      </c>
      <c r="AG126" s="123">
        <v>0</v>
      </c>
      <c r="AH126" s="123">
        <v>0</v>
      </c>
      <c r="AI126" s="123">
        <v>0</v>
      </c>
      <c r="AJ126" s="123">
        <v>12123.24</v>
      </c>
      <c r="AK126" s="122">
        <v>0</v>
      </c>
      <c r="AL126" s="122" t="s">
        <v>98</v>
      </c>
      <c r="AM126" s="122" t="s">
        <v>104</v>
      </c>
      <c r="AN126" s="122" t="s">
        <v>105</v>
      </c>
      <c r="AO126" s="122" t="s">
        <v>3045</v>
      </c>
      <c r="AP126" s="122" t="s">
        <v>511</v>
      </c>
      <c r="AQ126" s="124"/>
      <c r="AR126" s="128" t="s">
        <v>93</v>
      </c>
      <c r="AS126" s="128" t="s">
        <v>106</v>
      </c>
      <c r="AT126" s="128" t="s">
        <v>485</v>
      </c>
      <c r="AU126" s="128" t="s">
        <v>21</v>
      </c>
      <c r="AV126" s="128">
        <v>6</v>
      </c>
      <c r="AW126" s="128" t="s">
        <v>2598</v>
      </c>
      <c r="AX126" s="128" t="s">
        <v>3047</v>
      </c>
      <c r="AY126" s="128" t="s">
        <v>3049</v>
      </c>
      <c r="AZ126" s="128" t="s">
        <v>2590</v>
      </c>
      <c r="BA126" s="128" t="s">
        <v>108</v>
      </c>
      <c r="BB126" s="128" t="s">
        <v>98</v>
      </c>
      <c r="BC126" s="128" t="s">
        <v>2599</v>
      </c>
      <c r="BD126" s="128" t="s">
        <v>510</v>
      </c>
      <c r="BE126" s="128" t="s">
        <v>109</v>
      </c>
      <c r="BF126" s="128" t="s">
        <v>159</v>
      </c>
      <c r="BG126" s="128" t="s">
        <v>110</v>
      </c>
      <c r="BH126" s="128" t="s">
        <v>2600</v>
      </c>
      <c r="BI126" s="124"/>
      <c r="BJ126" s="122" t="s">
        <v>814</v>
      </c>
      <c r="BK126" s="119" t="s">
        <v>485</v>
      </c>
      <c r="BL126" s="119" t="s">
        <v>3055</v>
      </c>
      <c r="BM126" s="197">
        <v>12123.24</v>
      </c>
      <c r="BN126" s="115"/>
      <c r="BO126" s="116"/>
      <c r="BP126" s="116"/>
      <c r="BQ126" s="117"/>
    </row>
    <row r="127" spans="1:69" x14ac:dyDescent="0.3">
      <c r="A127" s="108"/>
      <c r="B127" s="37"/>
      <c r="C127" s="41"/>
      <c r="D127" s="118">
        <v>44469</v>
      </c>
      <c r="E127" s="119">
        <v>113</v>
      </c>
      <c r="F127" s="198">
        <v>3444.6</v>
      </c>
      <c r="G127" s="123">
        <v>3444.6</v>
      </c>
      <c r="H127" s="123">
        <v>0</v>
      </c>
      <c r="I127" s="123">
        <v>0</v>
      </c>
      <c r="J127" s="123">
        <v>3444.6</v>
      </c>
      <c r="K127" s="123">
        <v>0</v>
      </c>
      <c r="L127" s="123">
        <v>0</v>
      </c>
      <c r="M127" s="123">
        <v>0</v>
      </c>
      <c r="N127" s="123">
        <v>0</v>
      </c>
      <c r="O127" s="123">
        <v>3444.6</v>
      </c>
      <c r="P127" s="123">
        <v>3272.39</v>
      </c>
      <c r="Q127" s="614" t="s">
        <v>3013</v>
      </c>
      <c r="R127" s="427" t="s">
        <v>3035</v>
      </c>
      <c r="S127" s="121"/>
      <c r="T127" s="122" t="s">
        <v>93</v>
      </c>
      <c r="U127" s="122" t="s">
        <v>94</v>
      </c>
      <c r="V127" s="122" t="s">
        <v>151</v>
      </c>
      <c r="W127" s="122" t="s">
        <v>512</v>
      </c>
      <c r="X127" s="122" t="s">
        <v>19</v>
      </c>
      <c r="Y127" s="122">
        <v>113</v>
      </c>
      <c r="Z127" s="653">
        <v>1.12233445566778E+39</v>
      </c>
      <c r="AA127" s="122" t="s">
        <v>96</v>
      </c>
      <c r="AB127" s="122" t="s">
        <v>3044</v>
      </c>
      <c r="AC127" s="427" t="s">
        <v>3035</v>
      </c>
      <c r="AD127" s="122" t="s">
        <v>97</v>
      </c>
      <c r="AE127" s="123">
        <v>3444.6</v>
      </c>
      <c r="AF127" s="123">
        <v>0</v>
      </c>
      <c r="AG127" s="123">
        <v>0</v>
      </c>
      <c r="AH127" s="123">
        <v>0</v>
      </c>
      <c r="AI127" s="123">
        <v>0</v>
      </c>
      <c r="AJ127" s="123">
        <v>3444.6</v>
      </c>
      <c r="AK127" s="122">
        <v>0</v>
      </c>
      <c r="AL127" s="122" t="s">
        <v>98</v>
      </c>
      <c r="AM127" s="122" t="s">
        <v>104</v>
      </c>
      <c r="AN127" s="122" t="s">
        <v>105</v>
      </c>
      <c r="AO127" s="122" t="s">
        <v>3045</v>
      </c>
      <c r="AP127" s="122" t="s">
        <v>514</v>
      </c>
      <c r="AQ127" s="124"/>
      <c r="AR127" s="128" t="s">
        <v>93</v>
      </c>
      <c r="AS127" s="128" t="s">
        <v>106</v>
      </c>
      <c r="AT127" s="128" t="s">
        <v>524</v>
      </c>
      <c r="AU127" s="128" t="s">
        <v>21</v>
      </c>
      <c r="AV127" s="128">
        <v>6</v>
      </c>
      <c r="AW127" s="128" t="s">
        <v>2601</v>
      </c>
      <c r="AX127" s="128" t="s">
        <v>3047</v>
      </c>
      <c r="AY127" s="128" t="s">
        <v>3048</v>
      </c>
      <c r="AZ127" s="128" t="s">
        <v>2602</v>
      </c>
      <c r="BA127" s="128" t="s">
        <v>108</v>
      </c>
      <c r="BB127" s="128" t="s">
        <v>98</v>
      </c>
      <c r="BC127" s="128" t="s">
        <v>2603</v>
      </c>
      <c r="BD127" s="128" t="s">
        <v>513</v>
      </c>
      <c r="BE127" s="128" t="s">
        <v>109</v>
      </c>
      <c r="BF127" s="128" t="s">
        <v>159</v>
      </c>
      <c r="BG127" s="128" t="s">
        <v>110</v>
      </c>
      <c r="BH127" s="128" t="s">
        <v>2604</v>
      </c>
      <c r="BI127" s="124"/>
      <c r="BJ127" s="122" t="s">
        <v>815</v>
      </c>
      <c r="BK127" s="119" t="s">
        <v>524</v>
      </c>
      <c r="BL127" s="119" t="s">
        <v>3055</v>
      </c>
      <c r="BM127" s="197">
        <v>3272.39</v>
      </c>
      <c r="BN127" s="115"/>
      <c r="BO127" s="116"/>
      <c r="BP127" s="116"/>
      <c r="BQ127" s="117"/>
    </row>
    <row r="128" spans="1:69" x14ac:dyDescent="0.3">
      <c r="A128" s="108"/>
      <c r="B128" s="37"/>
      <c r="C128" s="41"/>
      <c r="D128" s="118">
        <v>44469</v>
      </c>
      <c r="E128" s="195">
        <v>114</v>
      </c>
      <c r="F128" s="198">
        <v>-172.21</v>
      </c>
      <c r="G128" s="123">
        <v>0</v>
      </c>
      <c r="H128" s="123">
        <v>0</v>
      </c>
      <c r="I128" s="123">
        <v>0</v>
      </c>
      <c r="J128" s="123">
        <v>0</v>
      </c>
      <c r="K128" s="123">
        <v>172.21</v>
      </c>
      <c r="L128" s="123">
        <v>0</v>
      </c>
      <c r="M128" s="123">
        <v>0</v>
      </c>
      <c r="N128" s="123">
        <v>172.21</v>
      </c>
      <c r="O128" s="123">
        <v>-172.21</v>
      </c>
      <c r="P128" s="123"/>
      <c r="Q128" s="624"/>
      <c r="R128" s="427" t="s">
        <v>3035</v>
      </c>
      <c r="S128" s="121"/>
      <c r="T128" s="122" t="s">
        <v>93</v>
      </c>
      <c r="U128" s="122" t="s">
        <v>115</v>
      </c>
      <c r="V128" s="122" t="s">
        <v>274</v>
      </c>
      <c r="W128" s="122" t="s">
        <v>515</v>
      </c>
      <c r="X128" s="122" t="s">
        <v>117</v>
      </c>
      <c r="Y128" s="122">
        <v>114</v>
      </c>
      <c r="Z128" s="653">
        <v>1.12233445566778E+39</v>
      </c>
      <c r="AA128" s="122" t="s">
        <v>96</v>
      </c>
      <c r="AB128" s="122" t="s">
        <v>3044</v>
      </c>
      <c r="AC128" s="427" t="s">
        <v>3035</v>
      </c>
      <c r="AD128" s="122" t="s">
        <v>118</v>
      </c>
      <c r="AE128" s="123">
        <v>172.21</v>
      </c>
      <c r="AF128" s="123">
        <v>0</v>
      </c>
      <c r="AG128" s="123">
        <v>0</v>
      </c>
      <c r="AH128" s="123">
        <v>0</v>
      </c>
      <c r="AI128" s="123">
        <v>0</v>
      </c>
      <c r="AJ128" s="123">
        <v>172.21</v>
      </c>
      <c r="AK128" s="122">
        <v>0</v>
      </c>
      <c r="AL128" s="122" t="s">
        <v>98</v>
      </c>
      <c r="AM128" s="122" t="s">
        <v>104</v>
      </c>
      <c r="AN128" s="122" t="s">
        <v>100</v>
      </c>
      <c r="AO128" s="122" t="s">
        <v>3045</v>
      </c>
      <c r="AP128" s="122" t="s">
        <v>516</v>
      </c>
      <c r="AQ128" s="124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4"/>
      <c r="BJ128" s="122"/>
      <c r="BK128" s="122"/>
      <c r="BL128" s="122"/>
      <c r="BM128" s="130"/>
      <c r="BN128" s="115"/>
      <c r="BO128" s="116"/>
      <c r="BP128" s="116"/>
      <c r="BQ128" s="116"/>
    </row>
    <row r="129" spans="1:69" x14ac:dyDescent="0.3">
      <c r="A129" s="108"/>
      <c r="B129" s="37"/>
      <c r="C129" s="41"/>
      <c r="D129" s="118">
        <v>44469</v>
      </c>
      <c r="E129" s="119">
        <v>115</v>
      </c>
      <c r="F129" s="198">
        <v>12689.6</v>
      </c>
      <c r="G129" s="123">
        <v>12689.6</v>
      </c>
      <c r="H129" s="123">
        <v>0</v>
      </c>
      <c r="I129" s="123">
        <v>0</v>
      </c>
      <c r="J129" s="123">
        <v>12689.6</v>
      </c>
      <c r="K129" s="123">
        <v>0</v>
      </c>
      <c r="L129" s="123">
        <v>0</v>
      </c>
      <c r="M129" s="123">
        <v>0</v>
      </c>
      <c r="N129" s="123">
        <v>0</v>
      </c>
      <c r="O129" s="123">
        <v>12689.6</v>
      </c>
      <c r="P129" s="123">
        <v>12926.57</v>
      </c>
      <c r="Q129" s="614" t="s">
        <v>3013</v>
      </c>
      <c r="R129" s="427" t="s">
        <v>3035</v>
      </c>
      <c r="S129" s="121"/>
      <c r="T129" s="122" t="s">
        <v>93</v>
      </c>
      <c r="U129" s="122" t="s">
        <v>94</v>
      </c>
      <c r="V129" s="122" t="s">
        <v>517</v>
      </c>
      <c r="W129" s="122" t="s">
        <v>518</v>
      </c>
      <c r="X129" s="122" t="s">
        <v>19</v>
      </c>
      <c r="Y129" s="122">
        <v>115</v>
      </c>
      <c r="Z129" s="653">
        <v>1.12233445566778E+39</v>
      </c>
      <c r="AA129" s="122" t="s">
        <v>96</v>
      </c>
      <c r="AB129" s="122" t="s">
        <v>3044</v>
      </c>
      <c r="AC129" s="427" t="s">
        <v>3035</v>
      </c>
      <c r="AD129" s="122" t="s">
        <v>97</v>
      </c>
      <c r="AE129" s="123">
        <v>13689.6</v>
      </c>
      <c r="AF129" s="123">
        <v>0</v>
      </c>
      <c r="AG129" s="123">
        <v>0</v>
      </c>
      <c r="AH129" s="123">
        <v>0</v>
      </c>
      <c r="AI129" s="123">
        <v>0</v>
      </c>
      <c r="AJ129" s="123">
        <v>13689.6</v>
      </c>
      <c r="AK129" s="122">
        <v>0</v>
      </c>
      <c r="AL129" s="122" t="s">
        <v>98</v>
      </c>
      <c r="AM129" s="122" t="s">
        <v>104</v>
      </c>
      <c r="AN129" s="122" t="s">
        <v>105</v>
      </c>
      <c r="AO129" s="122" t="s">
        <v>3045</v>
      </c>
      <c r="AP129" s="122" t="s">
        <v>520</v>
      </c>
      <c r="AQ129" s="124"/>
      <c r="AR129" s="128" t="s">
        <v>93</v>
      </c>
      <c r="AS129" s="128" t="s">
        <v>106</v>
      </c>
      <c r="AT129" s="128" t="s">
        <v>524</v>
      </c>
      <c r="AU129" s="128" t="s">
        <v>21</v>
      </c>
      <c r="AV129" s="128">
        <v>6</v>
      </c>
      <c r="AW129" s="128" t="s">
        <v>2605</v>
      </c>
      <c r="AX129" s="128" t="s">
        <v>3047</v>
      </c>
      <c r="AY129" s="128" t="s">
        <v>3048</v>
      </c>
      <c r="AZ129" s="128" t="s">
        <v>2602</v>
      </c>
      <c r="BA129" s="128" t="s">
        <v>108</v>
      </c>
      <c r="BB129" s="128" t="s">
        <v>98</v>
      </c>
      <c r="BC129" s="128" t="s">
        <v>2606</v>
      </c>
      <c r="BD129" s="128" t="s">
        <v>519</v>
      </c>
      <c r="BE129" s="128" t="s">
        <v>109</v>
      </c>
      <c r="BF129" s="128" t="s">
        <v>159</v>
      </c>
      <c r="BG129" s="128" t="s">
        <v>110</v>
      </c>
      <c r="BH129" s="128" t="s">
        <v>2607</v>
      </c>
      <c r="BI129" s="124"/>
      <c r="BJ129" s="122" t="s">
        <v>816</v>
      </c>
      <c r="BK129" s="119" t="s">
        <v>524</v>
      </c>
      <c r="BL129" s="119" t="s">
        <v>3055</v>
      </c>
      <c r="BM129" s="197">
        <v>12926.57</v>
      </c>
      <c r="BN129" s="115"/>
      <c r="BO129" s="116"/>
      <c r="BP129" s="116"/>
      <c r="BQ129" s="116"/>
    </row>
    <row r="130" spans="1:69" x14ac:dyDescent="0.3">
      <c r="A130" s="108"/>
      <c r="B130" s="37"/>
      <c r="C130" s="41"/>
      <c r="D130" s="118">
        <v>44469</v>
      </c>
      <c r="E130" s="119">
        <v>116</v>
      </c>
      <c r="F130" s="198">
        <v>-763.03</v>
      </c>
      <c r="G130" s="123">
        <v>0</v>
      </c>
      <c r="H130" s="123">
        <v>0</v>
      </c>
      <c r="I130" s="123">
        <v>0</v>
      </c>
      <c r="J130" s="123">
        <v>0</v>
      </c>
      <c r="K130" s="123">
        <v>763.03</v>
      </c>
      <c r="L130" s="123">
        <v>0</v>
      </c>
      <c r="M130" s="123">
        <v>0</v>
      </c>
      <c r="N130" s="123">
        <v>763.03</v>
      </c>
      <c r="O130" s="123">
        <v>-763.03</v>
      </c>
      <c r="P130" s="123"/>
      <c r="Q130" s="614"/>
      <c r="R130" s="427" t="s">
        <v>3035</v>
      </c>
      <c r="S130" s="121"/>
      <c r="T130" s="122" t="s">
        <v>93</v>
      </c>
      <c r="U130" s="122" t="s">
        <v>115</v>
      </c>
      <c r="V130" s="122" t="s">
        <v>521</v>
      </c>
      <c r="W130" s="122" t="s">
        <v>522</v>
      </c>
      <c r="X130" s="122" t="s">
        <v>117</v>
      </c>
      <c r="Y130" s="122">
        <v>116</v>
      </c>
      <c r="Z130" s="653">
        <v>1.12233445566778E+39</v>
      </c>
      <c r="AA130" s="122" t="s">
        <v>96</v>
      </c>
      <c r="AB130" s="122" t="s">
        <v>3044</v>
      </c>
      <c r="AC130" s="427" t="s">
        <v>3035</v>
      </c>
      <c r="AD130" s="122" t="s">
        <v>118</v>
      </c>
      <c r="AE130" s="123">
        <v>763.03</v>
      </c>
      <c r="AF130" s="123">
        <v>0</v>
      </c>
      <c r="AG130" s="123">
        <v>0</v>
      </c>
      <c r="AH130" s="123">
        <v>0</v>
      </c>
      <c r="AI130" s="123">
        <v>0</v>
      </c>
      <c r="AJ130" s="123">
        <v>763.03</v>
      </c>
      <c r="AK130" s="122">
        <v>0</v>
      </c>
      <c r="AL130" s="122" t="s">
        <v>98</v>
      </c>
      <c r="AM130" s="122" t="s">
        <v>104</v>
      </c>
      <c r="AN130" s="122" t="s">
        <v>100</v>
      </c>
      <c r="AO130" s="122" t="s">
        <v>3045</v>
      </c>
      <c r="AP130" s="122" t="s">
        <v>523</v>
      </c>
      <c r="AQ130" s="124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4"/>
      <c r="BJ130" s="122"/>
      <c r="BK130" s="122"/>
      <c r="BL130" s="122"/>
      <c r="BM130" s="130"/>
      <c r="BN130" s="115"/>
      <c r="BO130" s="116"/>
      <c r="BP130" s="116"/>
      <c r="BQ130" s="117"/>
    </row>
    <row r="131" spans="1:69" x14ac:dyDescent="0.3">
      <c r="A131" s="108"/>
      <c r="B131" s="37"/>
      <c r="C131" s="41"/>
      <c r="D131" s="118">
        <v>44469</v>
      </c>
      <c r="E131" s="119">
        <v>117</v>
      </c>
      <c r="F131" s="198">
        <v>18750.07</v>
      </c>
      <c r="G131" s="123">
        <v>20358.25</v>
      </c>
      <c r="H131" s="123">
        <v>3040.5</v>
      </c>
      <c r="I131" s="123">
        <v>486.48</v>
      </c>
      <c r="J131" s="123">
        <v>23885.23</v>
      </c>
      <c r="K131" s="123">
        <v>5135.16</v>
      </c>
      <c r="L131" s="123"/>
      <c r="M131" s="123">
        <v>0</v>
      </c>
      <c r="N131" s="123">
        <v>5135.16</v>
      </c>
      <c r="O131" s="123">
        <v>18750.07</v>
      </c>
      <c r="P131" s="123">
        <v>18750</v>
      </c>
      <c r="Q131" s="614" t="s">
        <v>3013</v>
      </c>
      <c r="R131" s="427" t="s">
        <v>3043</v>
      </c>
      <c r="S131" s="121"/>
      <c r="T131" s="122" t="s">
        <v>93</v>
      </c>
      <c r="U131" s="122" t="s">
        <v>94</v>
      </c>
      <c r="V131" s="122" t="s">
        <v>524</v>
      </c>
      <c r="W131" s="122" t="s">
        <v>525</v>
      </c>
      <c r="X131" s="122" t="s">
        <v>27</v>
      </c>
      <c r="Y131" s="122">
        <v>117</v>
      </c>
      <c r="Z131" s="653">
        <v>1.12233445566778E+39</v>
      </c>
      <c r="AA131" s="122" t="s">
        <v>96</v>
      </c>
      <c r="AB131" s="122" t="s">
        <v>3044</v>
      </c>
      <c r="AC131" s="427" t="s">
        <v>3043</v>
      </c>
      <c r="AD131" s="122" t="s">
        <v>97</v>
      </c>
      <c r="AE131" s="123">
        <v>23398.75</v>
      </c>
      <c r="AF131" s="123">
        <v>5135.16</v>
      </c>
      <c r="AG131" s="123">
        <v>486.48</v>
      </c>
      <c r="AH131" s="123">
        <v>0</v>
      </c>
      <c r="AI131" s="123">
        <v>0</v>
      </c>
      <c r="AJ131" s="123">
        <v>18750.07</v>
      </c>
      <c r="AK131" s="122">
        <v>486.48</v>
      </c>
      <c r="AL131" s="122" t="s">
        <v>98</v>
      </c>
      <c r="AM131" s="122" t="s">
        <v>99</v>
      </c>
      <c r="AN131" s="122" t="s">
        <v>100</v>
      </c>
      <c r="AO131" s="122" t="s">
        <v>3045</v>
      </c>
      <c r="AP131" s="122" t="s">
        <v>526</v>
      </c>
      <c r="AQ131" s="124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4"/>
      <c r="BJ131" s="122" t="s">
        <v>817</v>
      </c>
      <c r="BK131" s="119" t="s">
        <v>524</v>
      </c>
      <c r="BL131" s="119" t="s">
        <v>3055</v>
      </c>
      <c r="BM131" s="197">
        <v>18750</v>
      </c>
      <c r="BN131" s="115"/>
      <c r="BO131" s="116"/>
      <c r="BP131" s="116"/>
      <c r="BQ131" s="116"/>
    </row>
    <row r="132" spans="1:69" x14ac:dyDescent="0.3">
      <c r="A132" s="108"/>
      <c r="B132" s="37"/>
      <c r="C132" s="41"/>
      <c r="D132" s="118">
        <v>44469</v>
      </c>
      <c r="E132" s="195">
        <v>118</v>
      </c>
      <c r="F132" s="198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>
        <v>91816.5</v>
      </c>
      <c r="Q132" s="614" t="s">
        <v>3013</v>
      </c>
      <c r="R132" s="427" t="s">
        <v>3043</v>
      </c>
      <c r="S132" s="121"/>
      <c r="T132" s="122"/>
      <c r="U132" s="122"/>
      <c r="V132" s="122"/>
      <c r="W132" s="122"/>
      <c r="X132" s="122"/>
      <c r="Y132" s="122"/>
      <c r="Z132" s="653"/>
      <c r="AA132" s="122"/>
      <c r="AB132" s="122"/>
      <c r="AC132" s="427"/>
      <c r="AD132" s="122"/>
      <c r="AE132" s="123"/>
      <c r="AF132" s="123"/>
      <c r="AG132" s="123"/>
      <c r="AH132" s="123"/>
      <c r="AI132" s="123"/>
      <c r="AJ132" s="123"/>
      <c r="AK132" s="122"/>
      <c r="AL132" s="122"/>
      <c r="AM132" s="122"/>
      <c r="AN132" s="122"/>
      <c r="AO132" s="122"/>
      <c r="AP132" s="122"/>
      <c r="AQ132" s="124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4"/>
      <c r="BJ132" s="122" t="s">
        <v>830</v>
      </c>
      <c r="BK132" s="119" t="s">
        <v>524</v>
      </c>
      <c r="BL132" s="119" t="s">
        <v>3055</v>
      </c>
      <c r="BM132" s="197">
        <v>91816.5</v>
      </c>
      <c r="BN132" s="115"/>
      <c r="BO132" s="116"/>
      <c r="BP132" s="116"/>
      <c r="BQ132" s="116"/>
    </row>
    <row r="133" spans="1:69" x14ac:dyDescent="0.3">
      <c r="A133" s="108"/>
      <c r="B133" s="37"/>
      <c r="C133" s="41"/>
      <c r="D133" s="118">
        <v>44440</v>
      </c>
      <c r="E133" s="119">
        <v>119</v>
      </c>
      <c r="F133" s="196">
        <v>450971.25</v>
      </c>
      <c r="G133" s="123">
        <v>450971.25</v>
      </c>
      <c r="H133" s="123">
        <v>0</v>
      </c>
      <c r="I133" s="123">
        <v>0</v>
      </c>
      <c r="J133" s="123">
        <v>450971.25</v>
      </c>
      <c r="K133" s="123">
        <v>0</v>
      </c>
      <c r="L133" s="123">
        <v>0</v>
      </c>
      <c r="M133" s="123">
        <v>0</v>
      </c>
      <c r="N133" s="123">
        <v>0</v>
      </c>
      <c r="O133" s="123">
        <v>450971.25</v>
      </c>
      <c r="P133" s="123">
        <v>418858.52</v>
      </c>
      <c r="Q133" s="614" t="s">
        <v>3008</v>
      </c>
      <c r="R133" s="427" t="s">
        <v>3037</v>
      </c>
      <c r="S133" s="121"/>
      <c r="T133" s="122" t="s">
        <v>93</v>
      </c>
      <c r="U133" s="122" t="s">
        <v>94</v>
      </c>
      <c r="V133" s="122" t="s">
        <v>138</v>
      </c>
      <c r="W133" s="122" t="s">
        <v>527</v>
      </c>
      <c r="X133" s="122" t="s">
        <v>19</v>
      </c>
      <c r="Y133" s="122">
        <v>119</v>
      </c>
      <c r="Z133" s="653">
        <v>1.12233445566778E+39</v>
      </c>
      <c r="AA133" s="122" t="s">
        <v>96</v>
      </c>
      <c r="AB133" s="122" t="s">
        <v>3044</v>
      </c>
      <c r="AC133" s="427" t="s">
        <v>3037</v>
      </c>
      <c r="AD133" s="122" t="s">
        <v>97</v>
      </c>
      <c r="AE133" s="123">
        <v>450971.25</v>
      </c>
      <c r="AF133" s="123">
        <v>0</v>
      </c>
      <c r="AG133" s="123">
        <v>0</v>
      </c>
      <c r="AH133" s="123">
        <v>0</v>
      </c>
      <c r="AI133" s="123">
        <v>0</v>
      </c>
      <c r="AJ133" s="123">
        <v>450971.25</v>
      </c>
      <c r="AK133" s="122">
        <v>0</v>
      </c>
      <c r="AL133" s="122" t="s">
        <v>98</v>
      </c>
      <c r="AM133" s="122" t="s">
        <v>104</v>
      </c>
      <c r="AN133" s="122" t="s">
        <v>105</v>
      </c>
      <c r="AO133" s="122" t="s">
        <v>3045</v>
      </c>
      <c r="AP133" s="122" t="s">
        <v>529</v>
      </c>
      <c r="AQ133" s="124"/>
      <c r="AR133" s="128" t="s">
        <v>93</v>
      </c>
      <c r="AS133" s="128" t="s">
        <v>106</v>
      </c>
      <c r="AT133" s="128" t="s">
        <v>803</v>
      </c>
      <c r="AU133" s="128" t="s">
        <v>21</v>
      </c>
      <c r="AV133" s="128">
        <v>5</v>
      </c>
      <c r="AW133" s="128" t="s">
        <v>2608</v>
      </c>
      <c r="AX133" s="128" t="s">
        <v>3047</v>
      </c>
      <c r="AY133" s="128" t="s">
        <v>3049</v>
      </c>
      <c r="AZ133" s="128" t="s">
        <v>2495</v>
      </c>
      <c r="BA133" s="128" t="s">
        <v>108</v>
      </c>
      <c r="BB133" s="128" t="s">
        <v>98</v>
      </c>
      <c r="BC133" s="128" t="s">
        <v>2609</v>
      </c>
      <c r="BD133" s="128" t="s">
        <v>528</v>
      </c>
      <c r="BE133" s="128" t="s">
        <v>2610</v>
      </c>
      <c r="BF133" s="128" t="s">
        <v>109</v>
      </c>
      <c r="BG133" s="128" t="s">
        <v>110</v>
      </c>
      <c r="BH133" s="128" t="s">
        <v>2611</v>
      </c>
      <c r="BI133" s="124"/>
      <c r="BJ133" s="122" t="s">
        <v>101</v>
      </c>
      <c r="BK133" s="119" t="s">
        <v>517</v>
      </c>
      <c r="BL133" s="119" t="s">
        <v>3057</v>
      </c>
      <c r="BM133" s="197">
        <v>418858.52</v>
      </c>
      <c r="BN133" s="115"/>
      <c r="BO133" s="116"/>
      <c r="BP133" s="116"/>
      <c r="BQ133" s="116"/>
    </row>
    <row r="134" spans="1:69" x14ac:dyDescent="0.3">
      <c r="A134" s="108"/>
      <c r="B134" s="37"/>
      <c r="C134" s="41"/>
      <c r="D134" s="118">
        <v>44440</v>
      </c>
      <c r="E134" s="119">
        <v>120</v>
      </c>
      <c r="F134" s="196">
        <v>90182.59</v>
      </c>
      <c r="G134" s="123">
        <v>-1.5000000003055902E-2</v>
      </c>
      <c r="H134" s="123">
        <v>77743.625</v>
      </c>
      <c r="I134" s="123">
        <v>12438.98</v>
      </c>
      <c r="J134" s="123">
        <v>90182.59</v>
      </c>
      <c r="K134" s="123">
        <v>0</v>
      </c>
      <c r="L134" s="123">
        <v>0</v>
      </c>
      <c r="M134" s="123">
        <v>0</v>
      </c>
      <c r="N134" s="123">
        <v>0</v>
      </c>
      <c r="O134" s="123">
        <v>90182.59</v>
      </c>
      <c r="P134" s="123">
        <v>82215.88</v>
      </c>
      <c r="Q134" s="614" t="s">
        <v>3007</v>
      </c>
      <c r="R134" s="427" t="s">
        <v>3037</v>
      </c>
      <c r="S134" s="121"/>
      <c r="T134" s="122" t="s">
        <v>93</v>
      </c>
      <c r="U134" s="122" t="s">
        <v>94</v>
      </c>
      <c r="V134" s="122" t="s">
        <v>138</v>
      </c>
      <c r="W134" s="122" t="s">
        <v>530</v>
      </c>
      <c r="X134" s="122" t="s">
        <v>19</v>
      </c>
      <c r="Y134" s="122">
        <v>120</v>
      </c>
      <c r="Z134" s="653">
        <v>1.12233445566778E+39</v>
      </c>
      <c r="AA134" s="122" t="s">
        <v>96</v>
      </c>
      <c r="AB134" s="122" t="s">
        <v>3044</v>
      </c>
      <c r="AC134" s="427" t="s">
        <v>3037</v>
      </c>
      <c r="AD134" s="122" t="s">
        <v>97</v>
      </c>
      <c r="AE134" s="123">
        <v>77743.61</v>
      </c>
      <c r="AF134" s="123">
        <v>0</v>
      </c>
      <c r="AG134" s="123">
        <v>12438.98</v>
      </c>
      <c r="AH134" s="123">
        <v>0</v>
      </c>
      <c r="AI134" s="123">
        <v>0</v>
      </c>
      <c r="AJ134" s="123">
        <v>90182.59</v>
      </c>
      <c r="AK134" s="122">
        <v>12438.98</v>
      </c>
      <c r="AL134" s="122" t="s">
        <v>98</v>
      </c>
      <c r="AM134" s="122" t="s">
        <v>104</v>
      </c>
      <c r="AN134" s="122" t="s">
        <v>105</v>
      </c>
      <c r="AO134" s="122" t="s">
        <v>3045</v>
      </c>
      <c r="AP134" s="122" t="s">
        <v>532</v>
      </c>
      <c r="AQ134" s="124"/>
      <c r="AR134" s="128" t="s">
        <v>93</v>
      </c>
      <c r="AS134" s="128" t="s">
        <v>106</v>
      </c>
      <c r="AT134" s="128" t="s">
        <v>803</v>
      </c>
      <c r="AU134" s="128" t="s">
        <v>21</v>
      </c>
      <c r="AV134" s="128">
        <v>5</v>
      </c>
      <c r="AW134" s="128" t="s">
        <v>2612</v>
      </c>
      <c r="AX134" s="128" t="s">
        <v>3047</v>
      </c>
      <c r="AY134" s="128" t="s">
        <v>3049</v>
      </c>
      <c r="AZ134" s="128" t="s">
        <v>2495</v>
      </c>
      <c r="BA134" s="128" t="s">
        <v>108</v>
      </c>
      <c r="BB134" s="128" t="s">
        <v>98</v>
      </c>
      <c r="BC134" s="128" t="s">
        <v>2613</v>
      </c>
      <c r="BD134" s="128" t="s">
        <v>531</v>
      </c>
      <c r="BE134" s="128" t="s">
        <v>2614</v>
      </c>
      <c r="BF134" s="128" t="s">
        <v>109</v>
      </c>
      <c r="BG134" s="128" t="s">
        <v>110</v>
      </c>
      <c r="BH134" s="128" t="s">
        <v>2615</v>
      </c>
      <c r="BI134" s="124"/>
      <c r="BJ134" s="122" t="s">
        <v>103</v>
      </c>
      <c r="BK134" s="119" t="s">
        <v>517</v>
      </c>
      <c r="BL134" s="119" t="s">
        <v>3057</v>
      </c>
      <c r="BM134" s="197">
        <v>82215.88</v>
      </c>
      <c r="BN134" s="115"/>
      <c r="BO134" s="116"/>
      <c r="BP134" s="116"/>
      <c r="BQ134" s="116"/>
    </row>
    <row r="135" spans="1:69" x14ac:dyDescent="0.3">
      <c r="A135" s="108"/>
      <c r="B135" s="37"/>
      <c r="C135" s="41"/>
      <c r="D135" s="118">
        <v>44440</v>
      </c>
      <c r="E135" s="119">
        <v>121</v>
      </c>
      <c r="F135" s="196">
        <v>170794.58</v>
      </c>
      <c r="G135" s="123">
        <v>2.2499999988212949E-2</v>
      </c>
      <c r="H135" s="123">
        <v>147236.6875</v>
      </c>
      <c r="I135" s="123">
        <v>23557.87</v>
      </c>
      <c r="J135" s="123">
        <v>170794.58</v>
      </c>
      <c r="K135" s="123">
        <v>0</v>
      </c>
      <c r="L135" s="123">
        <v>0</v>
      </c>
      <c r="M135" s="123">
        <v>0</v>
      </c>
      <c r="N135" s="123">
        <v>0</v>
      </c>
      <c r="O135" s="123">
        <v>170794.58</v>
      </c>
      <c r="P135" s="123">
        <v>160591.54</v>
      </c>
      <c r="Q135" s="614" t="s">
        <v>3007</v>
      </c>
      <c r="R135" s="427" t="s">
        <v>3037</v>
      </c>
      <c r="S135" s="121"/>
      <c r="T135" s="122" t="s">
        <v>93</v>
      </c>
      <c r="U135" s="122" t="s">
        <v>94</v>
      </c>
      <c r="V135" s="122" t="s">
        <v>138</v>
      </c>
      <c r="W135" s="122" t="s">
        <v>533</v>
      </c>
      <c r="X135" s="122" t="s">
        <v>19</v>
      </c>
      <c r="Y135" s="122">
        <v>121</v>
      </c>
      <c r="Z135" s="653">
        <v>1.12233445566778E+39</v>
      </c>
      <c r="AA135" s="122" t="s">
        <v>96</v>
      </c>
      <c r="AB135" s="122" t="s">
        <v>3044</v>
      </c>
      <c r="AC135" s="427" t="s">
        <v>3037</v>
      </c>
      <c r="AD135" s="122" t="s">
        <v>97</v>
      </c>
      <c r="AE135" s="123">
        <v>147236.71</v>
      </c>
      <c r="AF135" s="123">
        <v>0</v>
      </c>
      <c r="AG135" s="123">
        <v>23557.87</v>
      </c>
      <c r="AH135" s="123">
        <v>0</v>
      </c>
      <c r="AI135" s="123">
        <v>0</v>
      </c>
      <c r="AJ135" s="123">
        <v>170794.58</v>
      </c>
      <c r="AK135" s="122">
        <v>23557.87</v>
      </c>
      <c r="AL135" s="122" t="s">
        <v>98</v>
      </c>
      <c r="AM135" s="122" t="s">
        <v>104</v>
      </c>
      <c r="AN135" s="122" t="s">
        <v>105</v>
      </c>
      <c r="AO135" s="122" t="s">
        <v>3045</v>
      </c>
      <c r="AP135" s="122" t="s">
        <v>535</v>
      </c>
      <c r="AQ135" s="124"/>
      <c r="AR135" s="128" t="s">
        <v>93</v>
      </c>
      <c r="AS135" s="128" t="s">
        <v>106</v>
      </c>
      <c r="AT135" s="128" t="s">
        <v>803</v>
      </c>
      <c r="AU135" s="128" t="s">
        <v>21</v>
      </c>
      <c r="AV135" s="128">
        <v>5</v>
      </c>
      <c r="AW135" s="128" t="s">
        <v>2616</v>
      </c>
      <c r="AX135" s="128" t="s">
        <v>3047</v>
      </c>
      <c r="AY135" s="128" t="s">
        <v>3049</v>
      </c>
      <c r="AZ135" s="128" t="s">
        <v>2495</v>
      </c>
      <c r="BA135" s="128" t="s">
        <v>108</v>
      </c>
      <c r="BB135" s="128" t="s">
        <v>98</v>
      </c>
      <c r="BC135" s="128" t="s">
        <v>2617</v>
      </c>
      <c r="BD135" s="128" t="s">
        <v>534</v>
      </c>
      <c r="BE135" s="128" t="s">
        <v>2618</v>
      </c>
      <c r="BF135" s="128" t="s">
        <v>109</v>
      </c>
      <c r="BG135" s="128" t="s">
        <v>110</v>
      </c>
      <c r="BH135" s="128" t="s">
        <v>2619</v>
      </c>
      <c r="BI135" s="124"/>
      <c r="BJ135" s="122" t="s">
        <v>111</v>
      </c>
      <c r="BK135" s="119" t="s">
        <v>517</v>
      </c>
      <c r="BL135" s="119" t="s">
        <v>3057</v>
      </c>
      <c r="BM135" s="197">
        <v>160591.54</v>
      </c>
      <c r="BN135" s="115"/>
      <c r="BO135" s="116"/>
      <c r="BP135" s="116"/>
      <c r="BQ135" s="117"/>
    </row>
    <row r="136" spans="1:69" x14ac:dyDescent="0.3">
      <c r="A136" s="108"/>
      <c r="B136" s="37"/>
      <c r="C136" s="41"/>
      <c r="D136" s="118">
        <v>44440</v>
      </c>
      <c r="E136" s="195">
        <v>122</v>
      </c>
      <c r="F136" s="196">
        <v>227716.39</v>
      </c>
      <c r="G136" s="123">
        <v>227716.39</v>
      </c>
      <c r="H136" s="123">
        <v>0</v>
      </c>
      <c r="I136" s="123">
        <v>0</v>
      </c>
      <c r="J136" s="123">
        <v>227716.39</v>
      </c>
      <c r="K136" s="123">
        <v>0</v>
      </c>
      <c r="L136" s="123">
        <v>0</v>
      </c>
      <c r="M136" s="123">
        <v>0</v>
      </c>
      <c r="N136" s="123">
        <v>0</v>
      </c>
      <c r="O136" s="123">
        <v>227716.39</v>
      </c>
      <c r="P136" s="123">
        <v>200091.83</v>
      </c>
      <c r="Q136" s="614" t="s">
        <v>3007</v>
      </c>
      <c r="R136" s="427" t="s">
        <v>3037</v>
      </c>
      <c r="S136" s="121"/>
      <c r="T136" s="122" t="s">
        <v>93</v>
      </c>
      <c r="U136" s="122" t="s">
        <v>94</v>
      </c>
      <c r="V136" s="122" t="s">
        <v>138</v>
      </c>
      <c r="W136" s="122" t="s">
        <v>536</v>
      </c>
      <c r="X136" s="122" t="s">
        <v>19</v>
      </c>
      <c r="Y136" s="122">
        <v>122</v>
      </c>
      <c r="Z136" s="653">
        <v>1.12233445566778E+39</v>
      </c>
      <c r="AA136" s="122" t="s">
        <v>96</v>
      </c>
      <c r="AB136" s="122" t="s">
        <v>3044</v>
      </c>
      <c r="AC136" s="427" t="s">
        <v>3037</v>
      </c>
      <c r="AD136" s="122" t="s">
        <v>97</v>
      </c>
      <c r="AE136" s="123">
        <v>227716.39</v>
      </c>
      <c r="AF136" s="123">
        <v>0</v>
      </c>
      <c r="AG136" s="123">
        <v>0</v>
      </c>
      <c r="AH136" s="123">
        <v>0</v>
      </c>
      <c r="AI136" s="123">
        <v>0</v>
      </c>
      <c r="AJ136" s="123">
        <v>227716.39</v>
      </c>
      <c r="AK136" s="122">
        <v>0</v>
      </c>
      <c r="AL136" s="122" t="s">
        <v>98</v>
      </c>
      <c r="AM136" s="122" t="s">
        <v>104</v>
      </c>
      <c r="AN136" s="122" t="s">
        <v>105</v>
      </c>
      <c r="AO136" s="122" t="s">
        <v>3045</v>
      </c>
      <c r="AP136" s="122" t="s">
        <v>538</v>
      </c>
      <c r="AQ136" s="124"/>
      <c r="AR136" s="128" t="s">
        <v>93</v>
      </c>
      <c r="AS136" s="128" t="s">
        <v>106</v>
      </c>
      <c r="AT136" s="128" t="s">
        <v>803</v>
      </c>
      <c r="AU136" s="128" t="s">
        <v>21</v>
      </c>
      <c r="AV136" s="128">
        <v>5</v>
      </c>
      <c r="AW136" s="128" t="s">
        <v>2620</v>
      </c>
      <c r="AX136" s="128" t="s">
        <v>3047</v>
      </c>
      <c r="AY136" s="128" t="s">
        <v>3049</v>
      </c>
      <c r="AZ136" s="128" t="s">
        <v>2495</v>
      </c>
      <c r="BA136" s="128" t="s">
        <v>108</v>
      </c>
      <c r="BB136" s="128" t="s">
        <v>98</v>
      </c>
      <c r="BC136" s="128" t="s">
        <v>2621</v>
      </c>
      <c r="BD136" s="128" t="s">
        <v>537</v>
      </c>
      <c r="BE136" s="128" t="s">
        <v>2622</v>
      </c>
      <c r="BF136" s="128" t="s">
        <v>109</v>
      </c>
      <c r="BG136" s="128" t="s">
        <v>110</v>
      </c>
      <c r="BH136" s="128" t="s">
        <v>2623</v>
      </c>
      <c r="BI136" s="124"/>
      <c r="BJ136" s="122" t="s">
        <v>114</v>
      </c>
      <c r="BK136" s="119" t="s">
        <v>517</v>
      </c>
      <c r="BL136" s="119" t="s">
        <v>3057</v>
      </c>
      <c r="BM136" s="197">
        <v>200091.83</v>
      </c>
      <c r="BN136" s="115"/>
      <c r="BO136" s="116"/>
      <c r="BP136" s="116"/>
      <c r="BQ136" s="117"/>
    </row>
    <row r="137" spans="1:69" x14ac:dyDescent="0.3">
      <c r="A137" s="108"/>
      <c r="B137" s="37"/>
      <c r="C137" s="41"/>
      <c r="D137" s="118">
        <v>44447</v>
      </c>
      <c r="E137" s="119">
        <v>123</v>
      </c>
      <c r="F137" s="196">
        <v>214028.82</v>
      </c>
      <c r="G137" s="123">
        <v>214028.82</v>
      </c>
      <c r="H137" s="123">
        <v>0</v>
      </c>
      <c r="I137" s="123">
        <v>0</v>
      </c>
      <c r="J137" s="123">
        <v>214028.82</v>
      </c>
      <c r="K137" s="123">
        <v>0</v>
      </c>
      <c r="L137" s="123">
        <v>0</v>
      </c>
      <c r="M137" s="123">
        <v>0</v>
      </c>
      <c r="N137" s="123">
        <v>0</v>
      </c>
      <c r="O137" s="123">
        <v>214028.82</v>
      </c>
      <c r="P137" s="123">
        <v>201266.31</v>
      </c>
      <c r="Q137" s="614" t="s">
        <v>3004</v>
      </c>
      <c r="R137" s="427" t="s">
        <v>3037</v>
      </c>
      <c r="S137" s="121"/>
      <c r="T137" s="122" t="s">
        <v>93</v>
      </c>
      <c r="U137" s="122" t="s">
        <v>94</v>
      </c>
      <c r="V137" s="122" t="s">
        <v>149</v>
      </c>
      <c r="W137" s="122" t="s">
        <v>539</v>
      </c>
      <c r="X137" s="122" t="s">
        <v>19</v>
      </c>
      <c r="Y137" s="122">
        <v>123</v>
      </c>
      <c r="Z137" s="653">
        <v>1.12233445566778E+39</v>
      </c>
      <c r="AA137" s="122" t="s">
        <v>96</v>
      </c>
      <c r="AB137" s="122" t="s">
        <v>3044</v>
      </c>
      <c r="AC137" s="427" t="s">
        <v>3037</v>
      </c>
      <c r="AD137" s="122" t="s">
        <v>97</v>
      </c>
      <c r="AE137" s="123">
        <v>214028.82</v>
      </c>
      <c r="AF137" s="123">
        <v>0</v>
      </c>
      <c r="AG137" s="123">
        <v>0</v>
      </c>
      <c r="AH137" s="123">
        <v>0</v>
      </c>
      <c r="AI137" s="123">
        <v>0</v>
      </c>
      <c r="AJ137" s="123">
        <v>214028.82</v>
      </c>
      <c r="AK137" s="122">
        <v>0</v>
      </c>
      <c r="AL137" s="122" t="s">
        <v>98</v>
      </c>
      <c r="AM137" s="122" t="s">
        <v>104</v>
      </c>
      <c r="AN137" s="122" t="s">
        <v>105</v>
      </c>
      <c r="AO137" s="122" t="s">
        <v>3045</v>
      </c>
      <c r="AP137" s="122" t="s">
        <v>541</v>
      </c>
      <c r="AQ137" s="124"/>
      <c r="AR137" s="128" t="s">
        <v>93</v>
      </c>
      <c r="AS137" s="128" t="s">
        <v>106</v>
      </c>
      <c r="AT137" s="128" t="s">
        <v>803</v>
      </c>
      <c r="AU137" s="128" t="s">
        <v>21</v>
      </c>
      <c r="AV137" s="128">
        <v>5</v>
      </c>
      <c r="AW137" s="128" t="s">
        <v>2624</v>
      </c>
      <c r="AX137" s="128" t="s">
        <v>3047</v>
      </c>
      <c r="AY137" s="128" t="s">
        <v>3049</v>
      </c>
      <c r="AZ137" s="128" t="s">
        <v>2416</v>
      </c>
      <c r="BA137" s="128" t="s">
        <v>108</v>
      </c>
      <c r="BB137" s="128" t="s">
        <v>98</v>
      </c>
      <c r="BC137" s="128" t="s">
        <v>2625</v>
      </c>
      <c r="BD137" s="128" t="s">
        <v>540</v>
      </c>
      <c r="BE137" s="128" t="s">
        <v>2626</v>
      </c>
      <c r="BF137" s="128" t="s">
        <v>109</v>
      </c>
      <c r="BG137" s="128" t="s">
        <v>110</v>
      </c>
      <c r="BH137" s="128" t="s">
        <v>2627</v>
      </c>
      <c r="BI137" s="124"/>
      <c r="BJ137" s="122" t="s">
        <v>145</v>
      </c>
      <c r="BK137" s="119" t="s">
        <v>788</v>
      </c>
      <c r="BL137" s="119" t="s">
        <v>3055</v>
      </c>
      <c r="BM137" s="197">
        <v>201266.31</v>
      </c>
      <c r="BN137" s="115"/>
      <c r="BO137" s="116"/>
      <c r="BP137" s="116"/>
      <c r="BQ137" s="117"/>
    </row>
    <row r="138" spans="1:69" x14ac:dyDescent="0.3">
      <c r="A138" s="108"/>
      <c r="B138" s="37"/>
      <c r="C138" s="41"/>
      <c r="D138" s="118">
        <v>44447</v>
      </c>
      <c r="E138" s="119">
        <v>124</v>
      </c>
      <c r="F138" s="196">
        <v>179643.29</v>
      </c>
      <c r="G138" s="123">
        <v>175513.69</v>
      </c>
      <c r="H138" s="123">
        <v>3560</v>
      </c>
      <c r="I138" s="123">
        <v>569.6</v>
      </c>
      <c r="J138" s="123">
        <v>179643.29</v>
      </c>
      <c r="K138" s="123">
        <v>0</v>
      </c>
      <c r="L138" s="123">
        <v>0</v>
      </c>
      <c r="M138" s="123">
        <v>0</v>
      </c>
      <c r="N138" s="123">
        <v>0</v>
      </c>
      <c r="O138" s="123">
        <v>179643.29</v>
      </c>
      <c r="P138" s="123">
        <v>171404.02</v>
      </c>
      <c r="Q138" s="614" t="s">
        <v>3004</v>
      </c>
      <c r="R138" s="427" t="s">
        <v>3037</v>
      </c>
      <c r="S138" s="121"/>
      <c r="T138" s="122" t="s">
        <v>93</v>
      </c>
      <c r="U138" s="122" t="s">
        <v>94</v>
      </c>
      <c r="V138" s="122" t="s">
        <v>138</v>
      </c>
      <c r="W138" s="122" t="s">
        <v>542</v>
      </c>
      <c r="X138" s="122" t="s">
        <v>19</v>
      </c>
      <c r="Y138" s="122">
        <v>124</v>
      </c>
      <c r="Z138" s="653">
        <v>1.12233445566778E+39</v>
      </c>
      <c r="AA138" s="122" t="s">
        <v>96</v>
      </c>
      <c r="AB138" s="122" t="s">
        <v>3044</v>
      </c>
      <c r="AC138" s="427" t="s">
        <v>3037</v>
      </c>
      <c r="AD138" s="122" t="s">
        <v>97</v>
      </c>
      <c r="AE138" s="123">
        <v>183203.26</v>
      </c>
      <c r="AF138" s="123">
        <v>0</v>
      </c>
      <c r="AG138" s="123">
        <v>569.6</v>
      </c>
      <c r="AH138" s="123">
        <v>0</v>
      </c>
      <c r="AI138" s="123">
        <v>0</v>
      </c>
      <c r="AJ138" s="123">
        <v>183772.86</v>
      </c>
      <c r="AK138" s="122">
        <v>569.6</v>
      </c>
      <c r="AL138" s="122" t="s">
        <v>98</v>
      </c>
      <c r="AM138" s="122" t="s">
        <v>104</v>
      </c>
      <c r="AN138" s="122" t="s">
        <v>105</v>
      </c>
      <c r="AO138" s="122" t="s">
        <v>3045</v>
      </c>
      <c r="AP138" s="122" t="s">
        <v>544</v>
      </c>
      <c r="AQ138" s="124"/>
      <c r="AR138" s="128" t="s">
        <v>93</v>
      </c>
      <c r="AS138" s="128" t="s">
        <v>106</v>
      </c>
      <c r="AT138" s="128" t="s">
        <v>803</v>
      </c>
      <c r="AU138" s="128" t="s">
        <v>21</v>
      </c>
      <c r="AV138" s="128">
        <v>5</v>
      </c>
      <c r="AW138" s="128" t="s">
        <v>2628</v>
      </c>
      <c r="AX138" s="128" t="s">
        <v>3047</v>
      </c>
      <c r="AY138" s="128" t="s">
        <v>3049</v>
      </c>
      <c r="AZ138" s="128" t="s">
        <v>2416</v>
      </c>
      <c r="BA138" s="128" t="s">
        <v>108</v>
      </c>
      <c r="BB138" s="128" t="s">
        <v>98</v>
      </c>
      <c r="BC138" s="128" t="s">
        <v>2629</v>
      </c>
      <c r="BD138" s="128" t="s">
        <v>543</v>
      </c>
      <c r="BE138" s="128" t="s">
        <v>2630</v>
      </c>
      <c r="BF138" s="128" t="s">
        <v>109</v>
      </c>
      <c r="BG138" s="128" t="s">
        <v>110</v>
      </c>
      <c r="BH138" s="128" t="s">
        <v>2631</v>
      </c>
      <c r="BI138" s="124"/>
      <c r="BJ138" s="122" t="s">
        <v>146</v>
      </c>
      <c r="BK138" s="119" t="s">
        <v>788</v>
      </c>
      <c r="BL138" s="119" t="s">
        <v>3055</v>
      </c>
      <c r="BM138" s="197">
        <v>171404.02</v>
      </c>
      <c r="BN138" s="115"/>
      <c r="BO138" s="116"/>
      <c r="BP138" s="116"/>
      <c r="BQ138" s="117"/>
    </row>
    <row r="139" spans="1:69" x14ac:dyDescent="0.3">
      <c r="A139" s="108"/>
      <c r="B139" s="37"/>
      <c r="C139" s="41"/>
      <c r="D139" s="118">
        <v>44447</v>
      </c>
      <c r="E139" s="119">
        <v>125</v>
      </c>
      <c r="F139" s="196">
        <v>2359.75</v>
      </c>
      <c r="G139" s="123">
        <v>1.999999999998181E-2</v>
      </c>
      <c r="H139" s="123">
        <v>2034.25</v>
      </c>
      <c r="I139" s="123">
        <v>325.48</v>
      </c>
      <c r="J139" s="123">
        <v>2359.75</v>
      </c>
      <c r="K139" s="123">
        <v>0</v>
      </c>
      <c r="L139" s="123">
        <v>0</v>
      </c>
      <c r="M139" s="123">
        <v>0</v>
      </c>
      <c r="N139" s="123">
        <v>0</v>
      </c>
      <c r="O139" s="123">
        <v>2359.75</v>
      </c>
      <c r="P139" s="123">
        <v>2208.5500000000002</v>
      </c>
      <c r="Q139" s="614" t="s">
        <v>3000</v>
      </c>
      <c r="R139" s="427" t="s">
        <v>3037</v>
      </c>
      <c r="S139" s="121"/>
      <c r="T139" s="122" t="s">
        <v>93</v>
      </c>
      <c r="U139" s="122" t="s">
        <v>94</v>
      </c>
      <c r="V139" s="122" t="s">
        <v>149</v>
      </c>
      <c r="W139" s="122" t="s">
        <v>545</v>
      </c>
      <c r="X139" s="122" t="s">
        <v>19</v>
      </c>
      <c r="Y139" s="122">
        <v>125</v>
      </c>
      <c r="Z139" s="653">
        <v>1.12233445566778E+39</v>
      </c>
      <c r="AA139" s="122" t="s">
        <v>96</v>
      </c>
      <c r="AB139" s="122" t="s">
        <v>3044</v>
      </c>
      <c r="AC139" s="427" t="s">
        <v>3037</v>
      </c>
      <c r="AD139" s="122" t="s">
        <v>97</v>
      </c>
      <c r="AE139" s="123">
        <v>2034.27</v>
      </c>
      <c r="AF139" s="123">
        <v>0</v>
      </c>
      <c r="AG139" s="123">
        <v>325.48</v>
      </c>
      <c r="AH139" s="123">
        <v>0</v>
      </c>
      <c r="AI139" s="123">
        <v>0</v>
      </c>
      <c r="AJ139" s="123">
        <v>2359.75</v>
      </c>
      <c r="AK139" s="122">
        <v>325.48</v>
      </c>
      <c r="AL139" s="122" t="s">
        <v>98</v>
      </c>
      <c r="AM139" s="122" t="s">
        <v>104</v>
      </c>
      <c r="AN139" s="122" t="s">
        <v>105</v>
      </c>
      <c r="AO139" s="122" t="s">
        <v>3045</v>
      </c>
      <c r="AP139" s="122" t="s">
        <v>547</v>
      </c>
      <c r="AQ139" s="124"/>
      <c r="AR139" s="128" t="s">
        <v>93</v>
      </c>
      <c r="AS139" s="128" t="s">
        <v>106</v>
      </c>
      <c r="AT139" s="128" t="s">
        <v>803</v>
      </c>
      <c r="AU139" s="128" t="s">
        <v>21</v>
      </c>
      <c r="AV139" s="128">
        <v>5</v>
      </c>
      <c r="AW139" s="128" t="s">
        <v>2632</v>
      </c>
      <c r="AX139" s="128" t="s">
        <v>3047</v>
      </c>
      <c r="AY139" s="128" t="s">
        <v>3049</v>
      </c>
      <c r="AZ139" s="128" t="s">
        <v>2416</v>
      </c>
      <c r="BA139" s="128" t="s">
        <v>108</v>
      </c>
      <c r="BB139" s="128" t="s">
        <v>98</v>
      </c>
      <c r="BC139" s="128" t="s">
        <v>2633</v>
      </c>
      <c r="BD139" s="128" t="s">
        <v>546</v>
      </c>
      <c r="BE139" s="128" t="s">
        <v>2634</v>
      </c>
      <c r="BF139" s="128" t="s">
        <v>109</v>
      </c>
      <c r="BG139" s="128" t="s">
        <v>110</v>
      </c>
      <c r="BH139" s="128" t="s">
        <v>2635</v>
      </c>
      <c r="BI139" s="124"/>
      <c r="BJ139" s="122" t="s">
        <v>148</v>
      </c>
      <c r="BK139" s="119" t="s">
        <v>788</v>
      </c>
      <c r="BL139" s="119" t="s">
        <v>3055</v>
      </c>
      <c r="BM139" s="197">
        <v>2208.5500000000002</v>
      </c>
      <c r="BN139" s="115"/>
      <c r="BO139" s="116"/>
      <c r="BP139" s="116"/>
      <c r="BQ139" s="117"/>
    </row>
    <row r="140" spans="1:69" x14ac:dyDescent="0.3">
      <c r="A140" s="108"/>
      <c r="B140" s="37"/>
      <c r="C140" s="41"/>
      <c r="D140" s="118">
        <v>44447</v>
      </c>
      <c r="E140" s="195">
        <v>126</v>
      </c>
      <c r="F140" s="196">
        <v>239859.08</v>
      </c>
      <c r="G140" s="123">
        <v>239859.08</v>
      </c>
      <c r="H140" s="123">
        <v>0</v>
      </c>
      <c r="I140" s="123">
        <v>0</v>
      </c>
      <c r="J140" s="123">
        <v>239859.08</v>
      </c>
      <c r="K140" s="123">
        <v>0</v>
      </c>
      <c r="L140" s="123">
        <v>0</v>
      </c>
      <c r="M140" s="123">
        <v>0</v>
      </c>
      <c r="N140" s="123">
        <v>0</v>
      </c>
      <c r="O140" s="123">
        <v>239859.08</v>
      </c>
      <c r="P140" s="123">
        <v>225567.42</v>
      </c>
      <c r="Q140" s="614" t="s">
        <v>3000</v>
      </c>
      <c r="R140" s="427" t="s">
        <v>3037</v>
      </c>
      <c r="S140" s="121"/>
      <c r="T140" s="122" t="s">
        <v>93</v>
      </c>
      <c r="U140" s="122" t="s">
        <v>94</v>
      </c>
      <c r="V140" s="122" t="s">
        <v>149</v>
      </c>
      <c r="W140" s="122" t="s">
        <v>548</v>
      </c>
      <c r="X140" s="122" t="s">
        <v>19</v>
      </c>
      <c r="Y140" s="122">
        <v>126</v>
      </c>
      <c r="Z140" s="653">
        <v>1.12233445566778E+39</v>
      </c>
      <c r="AA140" s="122" t="s">
        <v>96</v>
      </c>
      <c r="AB140" s="122" t="s">
        <v>3044</v>
      </c>
      <c r="AC140" s="427" t="s">
        <v>3037</v>
      </c>
      <c r="AD140" s="122" t="s">
        <v>97</v>
      </c>
      <c r="AE140" s="123">
        <v>239859.08</v>
      </c>
      <c r="AF140" s="123">
        <v>0</v>
      </c>
      <c r="AG140" s="123">
        <v>0</v>
      </c>
      <c r="AH140" s="123">
        <v>0</v>
      </c>
      <c r="AI140" s="123">
        <v>0</v>
      </c>
      <c r="AJ140" s="123">
        <v>239859.08</v>
      </c>
      <c r="AK140" s="122">
        <v>0</v>
      </c>
      <c r="AL140" s="122" t="s">
        <v>98</v>
      </c>
      <c r="AM140" s="122" t="s">
        <v>104</v>
      </c>
      <c r="AN140" s="122" t="s">
        <v>105</v>
      </c>
      <c r="AO140" s="122" t="s">
        <v>3045</v>
      </c>
      <c r="AP140" s="122" t="s">
        <v>550</v>
      </c>
      <c r="AQ140" s="124"/>
      <c r="AR140" s="128" t="s">
        <v>93</v>
      </c>
      <c r="AS140" s="128" t="s">
        <v>106</v>
      </c>
      <c r="AT140" s="128" t="s">
        <v>803</v>
      </c>
      <c r="AU140" s="128" t="s">
        <v>21</v>
      </c>
      <c r="AV140" s="128">
        <v>5</v>
      </c>
      <c r="AW140" s="128" t="s">
        <v>2636</v>
      </c>
      <c r="AX140" s="128" t="s">
        <v>3047</v>
      </c>
      <c r="AY140" s="128" t="s">
        <v>3049</v>
      </c>
      <c r="AZ140" s="128" t="s">
        <v>2416</v>
      </c>
      <c r="BA140" s="128" t="s">
        <v>108</v>
      </c>
      <c r="BB140" s="128" t="s">
        <v>98</v>
      </c>
      <c r="BC140" s="128" t="s">
        <v>2637</v>
      </c>
      <c r="BD140" s="128" t="s">
        <v>549</v>
      </c>
      <c r="BE140" s="128" t="s">
        <v>2638</v>
      </c>
      <c r="BF140" s="128" t="s">
        <v>109</v>
      </c>
      <c r="BG140" s="128" t="s">
        <v>110</v>
      </c>
      <c r="BH140" s="128" t="s">
        <v>2639</v>
      </c>
      <c r="BI140" s="124"/>
      <c r="BJ140" s="122" t="s">
        <v>150</v>
      </c>
      <c r="BK140" s="119" t="s">
        <v>788</v>
      </c>
      <c r="BL140" s="119" t="s">
        <v>3055</v>
      </c>
      <c r="BM140" s="197">
        <v>225567.42</v>
      </c>
      <c r="BN140" s="115"/>
      <c r="BO140" s="116"/>
      <c r="BP140" s="116"/>
      <c r="BQ140" s="117"/>
    </row>
    <row r="141" spans="1:69" x14ac:dyDescent="0.3">
      <c r="A141" s="108"/>
      <c r="B141" s="37"/>
      <c r="C141" s="41"/>
      <c r="D141" s="118">
        <v>44447</v>
      </c>
      <c r="E141" s="119">
        <v>127</v>
      </c>
      <c r="F141" s="196">
        <v>542.23</v>
      </c>
      <c r="G141" s="123">
        <v>2.4999999999550937E-3</v>
      </c>
      <c r="H141" s="123">
        <v>467.43750000000006</v>
      </c>
      <c r="I141" s="123">
        <v>74.790000000000006</v>
      </c>
      <c r="J141" s="123">
        <v>542.23</v>
      </c>
      <c r="K141" s="123">
        <v>0</v>
      </c>
      <c r="L141" s="123">
        <v>0</v>
      </c>
      <c r="M141" s="123">
        <v>0</v>
      </c>
      <c r="N141" s="123">
        <v>0</v>
      </c>
      <c r="O141" s="123">
        <v>542.23</v>
      </c>
      <c r="P141" s="123">
        <v>498.63</v>
      </c>
      <c r="Q141" s="614" t="s">
        <v>3000</v>
      </c>
      <c r="R141" s="427" t="s">
        <v>3037</v>
      </c>
      <c r="S141" s="121"/>
      <c r="T141" s="122" t="s">
        <v>93</v>
      </c>
      <c r="U141" s="122" t="s">
        <v>94</v>
      </c>
      <c r="V141" s="122" t="s">
        <v>149</v>
      </c>
      <c r="W141" s="122" t="s">
        <v>551</v>
      </c>
      <c r="X141" s="122" t="s">
        <v>19</v>
      </c>
      <c r="Y141" s="122">
        <v>127</v>
      </c>
      <c r="Z141" s="653">
        <v>1.12233445566778E+39</v>
      </c>
      <c r="AA141" s="122" t="s">
        <v>96</v>
      </c>
      <c r="AB141" s="122" t="s">
        <v>3044</v>
      </c>
      <c r="AC141" s="427" t="s">
        <v>3037</v>
      </c>
      <c r="AD141" s="122" t="s">
        <v>97</v>
      </c>
      <c r="AE141" s="123">
        <v>467.44</v>
      </c>
      <c r="AF141" s="123">
        <v>0</v>
      </c>
      <c r="AG141" s="123">
        <v>74.790000000000006</v>
      </c>
      <c r="AH141" s="123">
        <v>0</v>
      </c>
      <c r="AI141" s="123">
        <v>0</v>
      </c>
      <c r="AJ141" s="123">
        <v>542.23</v>
      </c>
      <c r="AK141" s="122">
        <v>74.790000000000006</v>
      </c>
      <c r="AL141" s="122" t="s">
        <v>98</v>
      </c>
      <c r="AM141" s="122" t="s">
        <v>104</v>
      </c>
      <c r="AN141" s="122" t="s">
        <v>105</v>
      </c>
      <c r="AO141" s="122" t="s">
        <v>3045</v>
      </c>
      <c r="AP141" s="122" t="s">
        <v>553</v>
      </c>
      <c r="AQ141" s="124"/>
      <c r="AR141" s="128" t="s">
        <v>93</v>
      </c>
      <c r="AS141" s="128" t="s">
        <v>106</v>
      </c>
      <c r="AT141" s="128" t="s">
        <v>803</v>
      </c>
      <c r="AU141" s="128" t="s">
        <v>21</v>
      </c>
      <c r="AV141" s="128">
        <v>5</v>
      </c>
      <c r="AW141" s="128" t="s">
        <v>2640</v>
      </c>
      <c r="AX141" s="128" t="s">
        <v>3047</v>
      </c>
      <c r="AY141" s="128" t="s">
        <v>3049</v>
      </c>
      <c r="AZ141" s="128" t="s">
        <v>2416</v>
      </c>
      <c r="BA141" s="128" t="s">
        <v>108</v>
      </c>
      <c r="BB141" s="128" t="s">
        <v>98</v>
      </c>
      <c r="BC141" s="128" t="s">
        <v>2641</v>
      </c>
      <c r="BD141" s="128" t="s">
        <v>552</v>
      </c>
      <c r="BE141" s="128" t="s">
        <v>2642</v>
      </c>
      <c r="BF141" s="128" t="s">
        <v>109</v>
      </c>
      <c r="BG141" s="128" t="s">
        <v>110</v>
      </c>
      <c r="BH141" s="128" t="s">
        <v>2643</v>
      </c>
      <c r="BI141" s="124"/>
      <c r="BJ141" s="122" t="s">
        <v>818</v>
      </c>
      <c r="BK141" s="119" t="s">
        <v>788</v>
      </c>
      <c r="BL141" s="119" t="s">
        <v>3055</v>
      </c>
      <c r="BM141" s="197">
        <v>498.63</v>
      </c>
      <c r="BN141" s="115"/>
      <c r="BO141" s="116"/>
      <c r="BP141" s="116"/>
      <c r="BQ141" s="117"/>
    </row>
    <row r="142" spans="1:69" x14ac:dyDescent="0.3">
      <c r="A142" s="108"/>
      <c r="B142" s="37"/>
      <c r="C142" s="41"/>
      <c r="D142" s="118">
        <v>44454</v>
      </c>
      <c r="E142" s="119">
        <v>128</v>
      </c>
      <c r="F142" s="196">
        <v>589.94000000000005</v>
      </c>
      <c r="G142" s="123">
        <v>7.5000000000500222E-3</v>
      </c>
      <c r="H142" s="123">
        <v>508.5625</v>
      </c>
      <c r="I142" s="123">
        <v>81.37</v>
      </c>
      <c r="J142" s="123">
        <v>589.94000000000005</v>
      </c>
      <c r="K142" s="123">
        <v>0</v>
      </c>
      <c r="L142" s="123">
        <v>0</v>
      </c>
      <c r="M142" s="123">
        <v>0</v>
      </c>
      <c r="N142" s="123">
        <v>0</v>
      </c>
      <c r="O142" s="123">
        <v>589.94000000000005</v>
      </c>
      <c r="P142" s="123">
        <v>543.51</v>
      </c>
      <c r="Q142" s="614" t="s">
        <v>2998</v>
      </c>
      <c r="R142" s="427" t="s">
        <v>3037</v>
      </c>
      <c r="S142" s="121"/>
      <c r="T142" s="122" t="s">
        <v>93</v>
      </c>
      <c r="U142" s="122" t="s">
        <v>94</v>
      </c>
      <c r="V142" s="122" t="s">
        <v>554</v>
      </c>
      <c r="W142" s="122" t="s">
        <v>555</v>
      </c>
      <c r="X142" s="122" t="s">
        <v>19</v>
      </c>
      <c r="Y142" s="122">
        <v>128</v>
      </c>
      <c r="Z142" s="653">
        <v>1.12233445566778E+39</v>
      </c>
      <c r="AA142" s="122" t="s">
        <v>96</v>
      </c>
      <c r="AB142" s="122" t="s">
        <v>3044</v>
      </c>
      <c r="AC142" s="427" t="s">
        <v>3037</v>
      </c>
      <c r="AD142" s="122" t="s">
        <v>97</v>
      </c>
      <c r="AE142" s="123">
        <v>508.57</v>
      </c>
      <c r="AF142" s="123">
        <v>0</v>
      </c>
      <c r="AG142" s="123">
        <v>81.37</v>
      </c>
      <c r="AH142" s="123">
        <v>0</v>
      </c>
      <c r="AI142" s="123">
        <v>0</v>
      </c>
      <c r="AJ142" s="123">
        <v>589.94000000000005</v>
      </c>
      <c r="AK142" s="122">
        <v>81.37</v>
      </c>
      <c r="AL142" s="122" t="s">
        <v>98</v>
      </c>
      <c r="AM142" s="122" t="s">
        <v>104</v>
      </c>
      <c r="AN142" s="122" t="s">
        <v>105</v>
      </c>
      <c r="AO142" s="122" t="s">
        <v>3045</v>
      </c>
      <c r="AP142" s="122" t="s">
        <v>557</v>
      </c>
      <c r="AQ142" s="124"/>
      <c r="AR142" s="128" t="s">
        <v>93</v>
      </c>
      <c r="AS142" s="128" t="s">
        <v>106</v>
      </c>
      <c r="AT142" s="128" t="s">
        <v>469</v>
      </c>
      <c r="AU142" s="128" t="s">
        <v>21</v>
      </c>
      <c r="AV142" s="128">
        <v>5</v>
      </c>
      <c r="AW142" s="128" t="s">
        <v>2644</v>
      </c>
      <c r="AX142" s="128" t="s">
        <v>3047</v>
      </c>
      <c r="AY142" s="128" t="s">
        <v>3049</v>
      </c>
      <c r="AZ142" s="128" t="s">
        <v>2554</v>
      </c>
      <c r="BA142" s="128" t="s">
        <v>108</v>
      </c>
      <c r="BB142" s="128" t="s">
        <v>98</v>
      </c>
      <c r="BC142" s="128" t="s">
        <v>2645</v>
      </c>
      <c r="BD142" s="128" t="s">
        <v>556</v>
      </c>
      <c r="BE142" s="128" t="s">
        <v>2646</v>
      </c>
      <c r="BF142" s="128" t="s">
        <v>109</v>
      </c>
      <c r="BG142" s="128" t="s">
        <v>110</v>
      </c>
      <c r="BH142" s="128" t="s">
        <v>2647</v>
      </c>
      <c r="BI142" s="124"/>
      <c r="BJ142" s="122" t="s">
        <v>190</v>
      </c>
      <c r="BK142" s="119" t="s">
        <v>268</v>
      </c>
      <c r="BL142" s="119" t="s">
        <v>3055</v>
      </c>
      <c r="BM142" s="197">
        <v>543.51</v>
      </c>
      <c r="BN142" s="115"/>
      <c r="BO142" s="116"/>
      <c r="BP142" s="116"/>
      <c r="BQ142" s="117"/>
    </row>
    <row r="143" spans="1:69" x14ac:dyDescent="0.3">
      <c r="A143" s="108"/>
      <c r="B143" s="37"/>
      <c r="C143" s="41"/>
      <c r="D143" s="118">
        <v>44454</v>
      </c>
      <c r="E143" s="119">
        <v>129</v>
      </c>
      <c r="F143" s="196">
        <v>532004.17000000004</v>
      </c>
      <c r="G143" s="123">
        <v>532004.17000000004</v>
      </c>
      <c r="H143" s="123">
        <v>0</v>
      </c>
      <c r="I143" s="123">
        <v>0</v>
      </c>
      <c r="J143" s="123">
        <v>532004.17000000004</v>
      </c>
      <c r="K143" s="123">
        <v>0</v>
      </c>
      <c r="L143" s="123">
        <v>0</v>
      </c>
      <c r="M143" s="123">
        <v>0</v>
      </c>
      <c r="N143" s="123">
        <v>0</v>
      </c>
      <c r="O143" s="123">
        <v>532004.17000000004</v>
      </c>
      <c r="P143" s="123">
        <v>500417.53</v>
      </c>
      <c r="Q143" s="614" t="s">
        <v>2998</v>
      </c>
      <c r="R143" s="427" t="s">
        <v>3037</v>
      </c>
      <c r="S143" s="121"/>
      <c r="T143" s="122" t="s">
        <v>93</v>
      </c>
      <c r="U143" s="122" t="s">
        <v>94</v>
      </c>
      <c r="V143" s="122" t="s">
        <v>149</v>
      </c>
      <c r="W143" s="122" t="s">
        <v>558</v>
      </c>
      <c r="X143" s="122" t="s">
        <v>19</v>
      </c>
      <c r="Y143" s="122">
        <v>129</v>
      </c>
      <c r="Z143" s="653">
        <v>1.12233445566778E+39</v>
      </c>
      <c r="AA143" s="122" t="s">
        <v>96</v>
      </c>
      <c r="AB143" s="122" t="s">
        <v>3044</v>
      </c>
      <c r="AC143" s="427" t="s">
        <v>3037</v>
      </c>
      <c r="AD143" s="122" t="s">
        <v>97</v>
      </c>
      <c r="AE143" s="123">
        <v>532004.17000000004</v>
      </c>
      <c r="AF143" s="123">
        <v>0</v>
      </c>
      <c r="AG143" s="123">
        <v>0</v>
      </c>
      <c r="AH143" s="123">
        <v>0</v>
      </c>
      <c r="AI143" s="123">
        <v>0</v>
      </c>
      <c r="AJ143" s="123">
        <v>532004.17000000004</v>
      </c>
      <c r="AK143" s="122">
        <v>0</v>
      </c>
      <c r="AL143" s="122" t="s">
        <v>98</v>
      </c>
      <c r="AM143" s="122" t="s">
        <v>104</v>
      </c>
      <c r="AN143" s="122" t="s">
        <v>105</v>
      </c>
      <c r="AO143" s="122" t="s">
        <v>3045</v>
      </c>
      <c r="AP143" s="122" t="s">
        <v>560</v>
      </c>
      <c r="AQ143" s="124"/>
      <c r="AR143" s="128" t="s">
        <v>93</v>
      </c>
      <c r="AS143" s="128" t="s">
        <v>106</v>
      </c>
      <c r="AT143" s="128" t="s">
        <v>469</v>
      </c>
      <c r="AU143" s="128" t="s">
        <v>21</v>
      </c>
      <c r="AV143" s="128">
        <v>5</v>
      </c>
      <c r="AW143" s="128" t="s">
        <v>2648</v>
      </c>
      <c r="AX143" s="128" t="s">
        <v>3047</v>
      </c>
      <c r="AY143" s="128" t="s">
        <v>3049</v>
      </c>
      <c r="AZ143" s="128" t="s">
        <v>2554</v>
      </c>
      <c r="BA143" s="128" t="s">
        <v>108</v>
      </c>
      <c r="BB143" s="128" t="s">
        <v>98</v>
      </c>
      <c r="BC143" s="128" t="s">
        <v>2649</v>
      </c>
      <c r="BD143" s="128" t="s">
        <v>559</v>
      </c>
      <c r="BE143" s="128" t="s">
        <v>2650</v>
      </c>
      <c r="BF143" s="128" t="s">
        <v>109</v>
      </c>
      <c r="BG143" s="128" t="s">
        <v>110</v>
      </c>
      <c r="BH143" s="128" t="s">
        <v>2651</v>
      </c>
      <c r="BI143" s="124"/>
      <c r="BJ143" s="122" t="s">
        <v>191</v>
      </c>
      <c r="BK143" s="119" t="s">
        <v>268</v>
      </c>
      <c r="BL143" s="119" t="s">
        <v>3055</v>
      </c>
      <c r="BM143" s="197">
        <v>500417.53</v>
      </c>
      <c r="BN143" s="115"/>
      <c r="BO143" s="116"/>
      <c r="BP143" s="116"/>
      <c r="BQ143" s="116"/>
    </row>
    <row r="144" spans="1:69" x14ac:dyDescent="0.3">
      <c r="A144" s="108"/>
      <c r="B144" s="37"/>
      <c r="C144" s="41"/>
      <c r="D144" s="118">
        <v>44454</v>
      </c>
      <c r="E144" s="195">
        <v>130</v>
      </c>
      <c r="F144" s="196">
        <v>1084.46</v>
      </c>
      <c r="G144" s="123">
        <v>4.9999999999101874E-3</v>
      </c>
      <c r="H144" s="123">
        <v>934.87500000000011</v>
      </c>
      <c r="I144" s="123">
        <v>149.58000000000001</v>
      </c>
      <c r="J144" s="123">
        <v>1084.46</v>
      </c>
      <c r="K144" s="123">
        <v>0</v>
      </c>
      <c r="L144" s="123">
        <v>0</v>
      </c>
      <c r="M144" s="123">
        <v>0</v>
      </c>
      <c r="N144" s="123">
        <v>0</v>
      </c>
      <c r="O144" s="123">
        <v>1084.46</v>
      </c>
      <c r="P144" s="123">
        <v>1008.76</v>
      </c>
      <c r="Q144" s="614" t="s">
        <v>2999</v>
      </c>
      <c r="R144" s="427" t="s">
        <v>3037</v>
      </c>
      <c r="S144" s="121"/>
      <c r="T144" s="122" t="s">
        <v>93</v>
      </c>
      <c r="U144" s="122" t="s">
        <v>94</v>
      </c>
      <c r="V144" s="122" t="s">
        <v>149</v>
      </c>
      <c r="W144" s="122" t="s">
        <v>561</v>
      </c>
      <c r="X144" s="122" t="s">
        <v>19</v>
      </c>
      <c r="Y144" s="122">
        <v>130</v>
      </c>
      <c r="Z144" s="653">
        <v>1.12233445566778E+39</v>
      </c>
      <c r="AA144" s="122" t="s">
        <v>96</v>
      </c>
      <c r="AB144" s="122" t="s">
        <v>3044</v>
      </c>
      <c r="AC144" s="427" t="s">
        <v>3037</v>
      </c>
      <c r="AD144" s="122" t="s">
        <v>97</v>
      </c>
      <c r="AE144" s="123">
        <v>934.88</v>
      </c>
      <c r="AF144" s="123">
        <v>0</v>
      </c>
      <c r="AG144" s="123">
        <v>149.58000000000001</v>
      </c>
      <c r="AH144" s="123">
        <v>0</v>
      </c>
      <c r="AI144" s="123">
        <v>0</v>
      </c>
      <c r="AJ144" s="123">
        <v>1084.46</v>
      </c>
      <c r="AK144" s="122">
        <v>149.58000000000001</v>
      </c>
      <c r="AL144" s="122" t="s">
        <v>98</v>
      </c>
      <c r="AM144" s="122" t="s">
        <v>104</v>
      </c>
      <c r="AN144" s="122" t="s">
        <v>105</v>
      </c>
      <c r="AO144" s="122" t="s">
        <v>3045</v>
      </c>
      <c r="AP144" s="122" t="s">
        <v>563</v>
      </c>
      <c r="AQ144" s="124"/>
      <c r="AR144" s="128" t="s">
        <v>93</v>
      </c>
      <c r="AS144" s="128" t="s">
        <v>106</v>
      </c>
      <c r="AT144" s="128" t="s">
        <v>469</v>
      </c>
      <c r="AU144" s="128" t="s">
        <v>21</v>
      </c>
      <c r="AV144" s="128">
        <v>5</v>
      </c>
      <c r="AW144" s="128" t="s">
        <v>2652</v>
      </c>
      <c r="AX144" s="128" t="s">
        <v>3047</v>
      </c>
      <c r="AY144" s="128" t="s">
        <v>3049</v>
      </c>
      <c r="AZ144" s="128" t="s">
        <v>2554</v>
      </c>
      <c r="BA144" s="128" t="s">
        <v>108</v>
      </c>
      <c r="BB144" s="128" t="s">
        <v>98</v>
      </c>
      <c r="BC144" s="128" t="s">
        <v>2653</v>
      </c>
      <c r="BD144" s="128" t="s">
        <v>562</v>
      </c>
      <c r="BE144" s="128" t="s">
        <v>2654</v>
      </c>
      <c r="BF144" s="128" t="s">
        <v>109</v>
      </c>
      <c r="BG144" s="128" t="s">
        <v>110</v>
      </c>
      <c r="BH144" s="128" t="s">
        <v>2655</v>
      </c>
      <c r="BI144" s="124"/>
      <c r="BJ144" s="122" t="s">
        <v>192</v>
      </c>
      <c r="BK144" s="119" t="s">
        <v>268</v>
      </c>
      <c r="BL144" s="119" t="s">
        <v>3055</v>
      </c>
      <c r="BM144" s="197">
        <v>1008.76</v>
      </c>
      <c r="BN144" s="115"/>
      <c r="BO144" s="116"/>
      <c r="BP144" s="116"/>
      <c r="BQ144" s="117"/>
    </row>
    <row r="145" spans="1:69" x14ac:dyDescent="0.3">
      <c r="A145" s="108"/>
      <c r="B145" s="37"/>
      <c r="C145" s="41"/>
      <c r="D145" s="118">
        <v>44454</v>
      </c>
      <c r="E145" s="119">
        <v>131</v>
      </c>
      <c r="F145" s="196">
        <v>206709.85</v>
      </c>
      <c r="G145" s="123">
        <v>206709.85</v>
      </c>
      <c r="H145" s="123">
        <v>0</v>
      </c>
      <c r="I145" s="123">
        <v>0</v>
      </c>
      <c r="J145" s="123">
        <v>206709.85</v>
      </c>
      <c r="K145" s="123">
        <v>0</v>
      </c>
      <c r="L145" s="123">
        <v>0</v>
      </c>
      <c r="M145" s="123">
        <v>0</v>
      </c>
      <c r="N145" s="123">
        <v>0</v>
      </c>
      <c r="O145" s="123">
        <v>206709.85</v>
      </c>
      <c r="P145" s="123">
        <v>194380.62</v>
      </c>
      <c r="Q145" s="614" t="s">
        <v>2999</v>
      </c>
      <c r="R145" s="427" t="s">
        <v>3037</v>
      </c>
      <c r="S145" s="121"/>
      <c r="T145" s="122" t="s">
        <v>93</v>
      </c>
      <c r="U145" s="122" t="s">
        <v>94</v>
      </c>
      <c r="V145" s="122" t="s">
        <v>554</v>
      </c>
      <c r="W145" s="122" t="s">
        <v>564</v>
      </c>
      <c r="X145" s="122" t="s">
        <v>19</v>
      </c>
      <c r="Y145" s="122">
        <v>131</v>
      </c>
      <c r="Z145" s="653">
        <v>1.12233445566778E+39</v>
      </c>
      <c r="AA145" s="122" t="s">
        <v>96</v>
      </c>
      <c r="AB145" s="122" t="s">
        <v>3044</v>
      </c>
      <c r="AC145" s="427" t="s">
        <v>3037</v>
      </c>
      <c r="AD145" s="122" t="s">
        <v>97</v>
      </c>
      <c r="AE145" s="123">
        <v>206709.85</v>
      </c>
      <c r="AF145" s="123">
        <v>0</v>
      </c>
      <c r="AG145" s="123">
        <v>0</v>
      </c>
      <c r="AH145" s="123">
        <v>0</v>
      </c>
      <c r="AI145" s="123">
        <v>0</v>
      </c>
      <c r="AJ145" s="123">
        <v>206709.85</v>
      </c>
      <c r="AK145" s="122">
        <v>0</v>
      </c>
      <c r="AL145" s="122" t="s">
        <v>98</v>
      </c>
      <c r="AM145" s="122" t="s">
        <v>104</v>
      </c>
      <c r="AN145" s="122" t="s">
        <v>105</v>
      </c>
      <c r="AO145" s="122" t="s">
        <v>3045</v>
      </c>
      <c r="AP145" s="122" t="s">
        <v>566</v>
      </c>
      <c r="AQ145" s="124"/>
      <c r="AR145" s="128" t="s">
        <v>93</v>
      </c>
      <c r="AS145" s="128" t="s">
        <v>106</v>
      </c>
      <c r="AT145" s="128" t="s">
        <v>469</v>
      </c>
      <c r="AU145" s="128" t="s">
        <v>21</v>
      </c>
      <c r="AV145" s="128">
        <v>5</v>
      </c>
      <c r="AW145" s="128" t="s">
        <v>2656</v>
      </c>
      <c r="AX145" s="128" t="s">
        <v>3047</v>
      </c>
      <c r="AY145" s="128" t="s">
        <v>3049</v>
      </c>
      <c r="AZ145" s="128" t="s">
        <v>2554</v>
      </c>
      <c r="BA145" s="128" t="s">
        <v>108</v>
      </c>
      <c r="BB145" s="128" t="s">
        <v>98</v>
      </c>
      <c r="BC145" s="128" t="s">
        <v>2657</v>
      </c>
      <c r="BD145" s="128" t="s">
        <v>565</v>
      </c>
      <c r="BE145" s="128" t="s">
        <v>2658</v>
      </c>
      <c r="BF145" s="128" t="s">
        <v>109</v>
      </c>
      <c r="BG145" s="128" t="s">
        <v>110</v>
      </c>
      <c r="BH145" s="128" t="s">
        <v>2659</v>
      </c>
      <c r="BI145" s="124"/>
      <c r="BJ145" s="122" t="s">
        <v>193</v>
      </c>
      <c r="BK145" s="119" t="s">
        <v>268</v>
      </c>
      <c r="BL145" s="119" t="s">
        <v>3055</v>
      </c>
      <c r="BM145" s="197">
        <v>194380.62</v>
      </c>
      <c r="BN145" s="115"/>
      <c r="BO145" s="116"/>
      <c r="BP145" s="116"/>
      <c r="BQ145" s="117"/>
    </row>
    <row r="146" spans="1:69" x14ac:dyDescent="0.3">
      <c r="A146" s="108"/>
      <c r="B146" s="37"/>
      <c r="C146" s="41"/>
      <c r="D146" s="118">
        <v>44454</v>
      </c>
      <c r="E146" s="119">
        <v>132</v>
      </c>
      <c r="F146" s="196">
        <v>371091.45</v>
      </c>
      <c r="G146" s="123">
        <v>371091.45</v>
      </c>
      <c r="H146" s="123">
        <v>0</v>
      </c>
      <c r="I146" s="123">
        <v>0</v>
      </c>
      <c r="J146" s="123">
        <v>371091.45</v>
      </c>
      <c r="K146" s="123">
        <v>0</v>
      </c>
      <c r="L146" s="123">
        <v>0</v>
      </c>
      <c r="M146" s="123">
        <v>0</v>
      </c>
      <c r="N146" s="123">
        <v>0</v>
      </c>
      <c r="O146" s="123">
        <v>371091.45</v>
      </c>
      <c r="P146" s="123">
        <v>349030.84</v>
      </c>
      <c r="Q146" s="614" t="s">
        <v>2999</v>
      </c>
      <c r="R146" s="427" t="s">
        <v>3037</v>
      </c>
      <c r="S146" s="121"/>
      <c r="T146" s="122" t="s">
        <v>93</v>
      </c>
      <c r="U146" s="122" t="s">
        <v>94</v>
      </c>
      <c r="V146" s="122" t="s">
        <v>554</v>
      </c>
      <c r="W146" s="122" t="s">
        <v>567</v>
      </c>
      <c r="X146" s="122" t="s">
        <v>19</v>
      </c>
      <c r="Y146" s="122">
        <v>132</v>
      </c>
      <c r="Z146" s="653">
        <v>1.12233445566778E+39</v>
      </c>
      <c r="AA146" s="122" t="s">
        <v>96</v>
      </c>
      <c r="AB146" s="122" t="s">
        <v>3044</v>
      </c>
      <c r="AC146" s="427" t="s">
        <v>3037</v>
      </c>
      <c r="AD146" s="122" t="s">
        <v>97</v>
      </c>
      <c r="AE146" s="123">
        <v>371091.45</v>
      </c>
      <c r="AF146" s="123">
        <v>0</v>
      </c>
      <c r="AG146" s="123">
        <v>0</v>
      </c>
      <c r="AH146" s="123">
        <v>0</v>
      </c>
      <c r="AI146" s="123">
        <v>0</v>
      </c>
      <c r="AJ146" s="123">
        <v>371091.45</v>
      </c>
      <c r="AK146" s="122">
        <v>0</v>
      </c>
      <c r="AL146" s="122" t="s">
        <v>98</v>
      </c>
      <c r="AM146" s="122" t="s">
        <v>104</v>
      </c>
      <c r="AN146" s="122" t="s">
        <v>105</v>
      </c>
      <c r="AO146" s="122" t="s">
        <v>3045</v>
      </c>
      <c r="AP146" s="122" t="s">
        <v>569</v>
      </c>
      <c r="AQ146" s="124"/>
      <c r="AR146" s="128" t="s">
        <v>93</v>
      </c>
      <c r="AS146" s="128" t="s">
        <v>106</v>
      </c>
      <c r="AT146" s="128" t="s">
        <v>469</v>
      </c>
      <c r="AU146" s="128" t="s">
        <v>21</v>
      </c>
      <c r="AV146" s="128">
        <v>5</v>
      </c>
      <c r="AW146" s="128" t="s">
        <v>2660</v>
      </c>
      <c r="AX146" s="128" t="s">
        <v>3047</v>
      </c>
      <c r="AY146" s="128" t="s">
        <v>3049</v>
      </c>
      <c r="AZ146" s="128" t="s">
        <v>2554</v>
      </c>
      <c r="BA146" s="128" t="s">
        <v>108</v>
      </c>
      <c r="BB146" s="128" t="s">
        <v>98</v>
      </c>
      <c r="BC146" s="128" t="s">
        <v>2661</v>
      </c>
      <c r="BD146" s="128" t="s">
        <v>568</v>
      </c>
      <c r="BE146" s="128" t="s">
        <v>2662</v>
      </c>
      <c r="BF146" s="128" t="s">
        <v>109</v>
      </c>
      <c r="BG146" s="128" t="s">
        <v>110</v>
      </c>
      <c r="BH146" s="128" t="s">
        <v>2663</v>
      </c>
      <c r="BI146" s="124"/>
      <c r="BJ146" s="122" t="s">
        <v>194</v>
      </c>
      <c r="BK146" s="119" t="s">
        <v>268</v>
      </c>
      <c r="BL146" s="119" t="s">
        <v>3055</v>
      </c>
      <c r="BM146" s="197">
        <v>349030.84</v>
      </c>
      <c r="BN146" s="115"/>
      <c r="BO146" s="116"/>
      <c r="BP146" s="116"/>
      <c r="BQ146" s="117"/>
    </row>
    <row r="147" spans="1:69" x14ac:dyDescent="0.3">
      <c r="A147" s="108"/>
      <c r="B147" s="37"/>
      <c r="C147" s="41"/>
      <c r="D147" s="118">
        <v>44454</v>
      </c>
      <c r="E147" s="119">
        <v>133</v>
      </c>
      <c r="F147" s="196">
        <v>154932.96</v>
      </c>
      <c r="G147" s="123">
        <v>154932.96</v>
      </c>
      <c r="H147" s="123">
        <v>0</v>
      </c>
      <c r="I147" s="123">
        <v>0</v>
      </c>
      <c r="J147" s="123">
        <v>154932.96</v>
      </c>
      <c r="K147" s="123">
        <v>0</v>
      </c>
      <c r="L147" s="123">
        <v>0</v>
      </c>
      <c r="M147" s="123">
        <v>0</v>
      </c>
      <c r="N147" s="123">
        <v>0</v>
      </c>
      <c r="O147" s="123">
        <v>154932.96</v>
      </c>
      <c r="P147" s="123">
        <v>145668.93</v>
      </c>
      <c r="Q147" s="614" t="s">
        <v>2999</v>
      </c>
      <c r="R147" s="427" t="s">
        <v>3037</v>
      </c>
      <c r="S147" s="121"/>
      <c r="T147" s="122" t="s">
        <v>93</v>
      </c>
      <c r="U147" s="122" t="s">
        <v>94</v>
      </c>
      <c r="V147" s="122" t="s">
        <v>554</v>
      </c>
      <c r="W147" s="122" t="s">
        <v>570</v>
      </c>
      <c r="X147" s="122" t="s">
        <v>19</v>
      </c>
      <c r="Y147" s="122">
        <v>133</v>
      </c>
      <c r="Z147" s="653">
        <v>1.12233445566778E+39</v>
      </c>
      <c r="AA147" s="122" t="s">
        <v>96</v>
      </c>
      <c r="AB147" s="122" t="s">
        <v>3044</v>
      </c>
      <c r="AC147" s="427" t="s">
        <v>3037</v>
      </c>
      <c r="AD147" s="122" t="s">
        <v>97</v>
      </c>
      <c r="AE147" s="123">
        <v>154932.96</v>
      </c>
      <c r="AF147" s="123">
        <v>0</v>
      </c>
      <c r="AG147" s="123">
        <v>0</v>
      </c>
      <c r="AH147" s="123">
        <v>0</v>
      </c>
      <c r="AI147" s="123">
        <v>0</v>
      </c>
      <c r="AJ147" s="123">
        <v>154932.96</v>
      </c>
      <c r="AK147" s="122">
        <v>0</v>
      </c>
      <c r="AL147" s="122" t="s">
        <v>98</v>
      </c>
      <c r="AM147" s="122" t="s">
        <v>104</v>
      </c>
      <c r="AN147" s="122" t="s">
        <v>105</v>
      </c>
      <c r="AO147" s="122" t="s">
        <v>3045</v>
      </c>
      <c r="AP147" s="122" t="s">
        <v>572</v>
      </c>
      <c r="AQ147" s="124"/>
      <c r="AR147" s="128" t="s">
        <v>93</v>
      </c>
      <c r="AS147" s="128" t="s">
        <v>106</v>
      </c>
      <c r="AT147" s="128" t="s">
        <v>469</v>
      </c>
      <c r="AU147" s="128" t="s">
        <v>21</v>
      </c>
      <c r="AV147" s="128">
        <v>5</v>
      </c>
      <c r="AW147" s="128" t="s">
        <v>2664</v>
      </c>
      <c r="AX147" s="128" t="s">
        <v>3047</v>
      </c>
      <c r="AY147" s="128" t="s">
        <v>3049</v>
      </c>
      <c r="AZ147" s="128" t="s">
        <v>2554</v>
      </c>
      <c r="BA147" s="128" t="s">
        <v>108</v>
      </c>
      <c r="BB147" s="128" t="s">
        <v>98</v>
      </c>
      <c r="BC147" s="128" t="s">
        <v>2665</v>
      </c>
      <c r="BD147" s="128" t="s">
        <v>571</v>
      </c>
      <c r="BE147" s="128" t="s">
        <v>2666</v>
      </c>
      <c r="BF147" s="128" t="s">
        <v>109</v>
      </c>
      <c r="BG147" s="128" t="s">
        <v>110</v>
      </c>
      <c r="BH147" s="128" t="s">
        <v>2667</v>
      </c>
      <c r="BI147" s="124"/>
      <c r="BJ147" s="122" t="s">
        <v>249</v>
      </c>
      <c r="BK147" s="119" t="s">
        <v>268</v>
      </c>
      <c r="BL147" s="119" t="s">
        <v>3055</v>
      </c>
      <c r="BM147" s="197">
        <v>145668.93</v>
      </c>
      <c r="BN147" s="115"/>
      <c r="BO147" s="116"/>
      <c r="BP147" s="116"/>
      <c r="BQ147" s="117"/>
    </row>
    <row r="148" spans="1:69" x14ac:dyDescent="0.3">
      <c r="A148" s="108"/>
      <c r="B148" s="37"/>
      <c r="C148" s="41"/>
      <c r="D148" s="118">
        <v>44461</v>
      </c>
      <c r="E148" s="195">
        <v>134</v>
      </c>
      <c r="F148" s="196">
        <v>953590.26</v>
      </c>
      <c r="G148" s="123">
        <v>953590.26</v>
      </c>
      <c r="H148" s="123">
        <v>0</v>
      </c>
      <c r="I148" s="123">
        <v>0</v>
      </c>
      <c r="J148" s="123">
        <v>953590.26</v>
      </c>
      <c r="K148" s="123">
        <v>0</v>
      </c>
      <c r="L148" s="123">
        <v>0</v>
      </c>
      <c r="M148" s="123">
        <v>0</v>
      </c>
      <c r="N148" s="123">
        <v>0</v>
      </c>
      <c r="O148" s="123">
        <v>953590.26</v>
      </c>
      <c r="P148" s="123">
        <v>858902.05</v>
      </c>
      <c r="Q148" s="614" t="s">
        <v>3003</v>
      </c>
      <c r="R148" s="427" t="s">
        <v>3037</v>
      </c>
      <c r="S148" s="121"/>
      <c r="T148" s="122" t="s">
        <v>93</v>
      </c>
      <c r="U148" s="122" t="s">
        <v>94</v>
      </c>
      <c r="V148" s="122" t="s">
        <v>282</v>
      </c>
      <c r="W148" s="122" t="s">
        <v>573</v>
      </c>
      <c r="X148" s="122" t="s">
        <v>19</v>
      </c>
      <c r="Y148" s="122">
        <v>134</v>
      </c>
      <c r="Z148" s="653">
        <v>1.12233445566778E+39</v>
      </c>
      <c r="AA148" s="122" t="s">
        <v>96</v>
      </c>
      <c r="AB148" s="122" t="s">
        <v>3044</v>
      </c>
      <c r="AC148" s="427" t="s">
        <v>3037</v>
      </c>
      <c r="AD148" s="122" t="s">
        <v>97</v>
      </c>
      <c r="AE148" s="123">
        <v>953590.26</v>
      </c>
      <c r="AF148" s="123">
        <v>0</v>
      </c>
      <c r="AG148" s="123">
        <v>0</v>
      </c>
      <c r="AH148" s="123">
        <v>0</v>
      </c>
      <c r="AI148" s="123">
        <v>0</v>
      </c>
      <c r="AJ148" s="123">
        <v>953590.26</v>
      </c>
      <c r="AK148" s="122">
        <v>0</v>
      </c>
      <c r="AL148" s="122" t="s">
        <v>98</v>
      </c>
      <c r="AM148" s="122" t="s">
        <v>104</v>
      </c>
      <c r="AN148" s="122" t="s">
        <v>105</v>
      </c>
      <c r="AO148" s="122" t="s">
        <v>3045</v>
      </c>
      <c r="AP148" s="122" t="s">
        <v>575</v>
      </c>
      <c r="AQ148" s="124"/>
      <c r="AR148" s="128" t="s">
        <v>93</v>
      </c>
      <c r="AS148" s="128" t="s">
        <v>106</v>
      </c>
      <c r="AT148" s="128" t="s">
        <v>803</v>
      </c>
      <c r="AU148" s="128" t="s">
        <v>21</v>
      </c>
      <c r="AV148" s="128">
        <v>5</v>
      </c>
      <c r="AW148" s="128" t="s">
        <v>2668</v>
      </c>
      <c r="AX148" s="128" t="s">
        <v>3047</v>
      </c>
      <c r="AY148" s="128" t="s">
        <v>3049</v>
      </c>
      <c r="AZ148" s="128" t="s">
        <v>2578</v>
      </c>
      <c r="BA148" s="128" t="s">
        <v>108</v>
      </c>
      <c r="BB148" s="128" t="s">
        <v>98</v>
      </c>
      <c r="BC148" s="128" t="s">
        <v>2669</v>
      </c>
      <c r="BD148" s="128" t="s">
        <v>574</v>
      </c>
      <c r="BE148" s="128" t="s">
        <v>109</v>
      </c>
      <c r="BF148" s="128" t="s">
        <v>159</v>
      </c>
      <c r="BG148" s="128" t="s">
        <v>110</v>
      </c>
      <c r="BH148" s="128" t="s">
        <v>2670</v>
      </c>
      <c r="BI148" s="124"/>
      <c r="BJ148" s="122" t="s">
        <v>218</v>
      </c>
      <c r="BK148" s="119" t="s">
        <v>803</v>
      </c>
      <c r="BL148" s="119" t="s">
        <v>3055</v>
      </c>
      <c r="BM148" s="197">
        <v>858902.05</v>
      </c>
      <c r="BN148" s="115"/>
      <c r="BO148" s="116"/>
      <c r="BP148" s="116"/>
      <c r="BQ148" s="116"/>
    </row>
    <row r="149" spans="1:69" x14ac:dyDescent="0.3">
      <c r="A149" s="108"/>
      <c r="B149" s="37"/>
      <c r="C149" s="41"/>
      <c r="D149" s="118">
        <v>44461</v>
      </c>
      <c r="E149" s="119">
        <v>135</v>
      </c>
      <c r="F149" s="196">
        <v>64285.41</v>
      </c>
      <c r="G149" s="123">
        <v>2.2500000002764864E-2</v>
      </c>
      <c r="H149" s="123">
        <v>55418.4375</v>
      </c>
      <c r="I149" s="123">
        <v>8866.9500000000007</v>
      </c>
      <c r="J149" s="123">
        <v>64285.41</v>
      </c>
      <c r="K149" s="123">
        <v>0</v>
      </c>
      <c r="L149" s="123">
        <v>0</v>
      </c>
      <c r="M149" s="123">
        <v>0</v>
      </c>
      <c r="N149" s="123">
        <v>0</v>
      </c>
      <c r="O149" s="123">
        <v>64285.41</v>
      </c>
      <c r="P149" s="123">
        <v>57816.22</v>
      </c>
      <c r="Q149" s="614" t="s">
        <v>3003</v>
      </c>
      <c r="R149" s="427" t="s">
        <v>3037</v>
      </c>
      <c r="S149" s="121"/>
      <c r="T149" s="122" t="s">
        <v>93</v>
      </c>
      <c r="U149" s="122" t="s">
        <v>94</v>
      </c>
      <c r="V149" s="122" t="s">
        <v>282</v>
      </c>
      <c r="W149" s="122" t="s">
        <v>576</v>
      </c>
      <c r="X149" s="122" t="s">
        <v>19</v>
      </c>
      <c r="Y149" s="122">
        <v>135</v>
      </c>
      <c r="Z149" s="653">
        <v>1.12233445566778E+39</v>
      </c>
      <c r="AA149" s="122" t="s">
        <v>96</v>
      </c>
      <c r="AB149" s="122" t="s">
        <v>3044</v>
      </c>
      <c r="AC149" s="427" t="s">
        <v>3037</v>
      </c>
      <c r="AD149" s="122" t="s">
        <v>97</v>
      </c>
      <c r="AE149" s="123">
        <v>55418.46</v>
      </c>
      <c r="AF149" s="123">
        <v>0</v>
      </c>
      <c r="AG149" s="123">
        <v>8866.9500000000007</v>
      </c>
      <c r="AH149" s="123">
        <v>0</v>
      </c>
      <c r="AI149" s="123">
        <v>0</v>
      </c>
      <c r="AJ149" s="123">
        <v>64285.41</v>
      </c>
      <c r="AK149" s="122">
        <v>8866.9500000000007</v>
      </c>
      <c r="AL149" s="122" t="s">
        <v>98</v>
      </c>
      <c r="AM149" s="122" t="s">
        <v>104</v>
      </c>
      <c r="AN149" s="122" t="s">
        <v>105</v>
      </c>
      <c r="AO149" s="122" t="s">
        <v>3045</v>
      </c>
      <c r="AP149" s="122" t="s">
        <v>578</v>
      </c>
      <c r="AQ149" s="124"/>
      <c r="AR149" s="128" t="s">
        <v>93</v>
      </c>
      <c r="AS149" s="128" t="s">
        <v>106</v>
      </c>
      <c r="AT149" s="128" t="s">
        <v>803</v>
      </c>
      <c r="AU149" s="128" t="s">
        <v>21</v>
      </c>
      <c r="AV149" s="128">
        <v>5</v>
      </c>
      <c r="AW149" s="128" t="s">
        <v>2671</v>
      </c>
      <c r="AX149" s="128" t="s">
        <v>3047</v>
      </c>
      <c r="AY149" s="128" t="s">
        <v>3049</v>
      </c>
      <c r="AZ149" s="128" t="s">
        <v>2578</v>
      </c>
      <c r="BA149" s="128" t="s">
        <v>108</v>
      </c>
      <c r="BB149" s="128" t="s">
        <v>98</v>
      </c>
      <c r="BC149" s="128" t="s">
        <v>2672</v>
      </c>
      <c r="BD149" s="128" t="s">
        <v>577</v>
      </c>
      <c r="BE149" s="128" t="s">
        <v>109</v>
      </c>
      <c r="BF149" s="128" t="s">
        <v>159</v>
      </c>
      <c r="BG149" s="128" t="s">
        <v>110</v>
      </c>
      <c r="BH149" s="128" t="s">
        <v>2673</v>
      </c>
      <c r="BI149" s="124"/>
      <c r="BJ149" s="122" t="s">
        <v>219</v>
      </c>
      <c r="BK149" s="119" t="s">
        <v>803</v>
      </c>
      <c r="BL149" s="119" t="s">
        <v>3055</v>
      </c>
      <c r="BM149" s="197">
        <v>57816.22</v>
      </c>
      <c r="BN149" s="115"/>
      <c r="BO149" s="116"/>
      <c r="BP149" s="116"/>
      <c r="BQ149" s="117"/>
    </row>
    <row r="150" spans="1:69" x14ac:dyDescent="0.3">
      <c r="A150" s="108"/>
      <c r="B150" s="37"/>
      <c r="C150" s="41"/>
      <c r="D150" s="118">
        <v>44461</v>
      </c>
      <c r="E150" s="119">
        <v>136</v>
      </c>
      <c r="F150" s="196">
        <v>249823.34</v>
      </c>
      <c r="G150" s="123">
        <v>249823.34</v>
      </c>
      <c r="H150" s="123">
        <v>0</v>
      </c>
      <c r="I150" s="123">
        <v>0</v>
      </c>
      <c r="J150" s="123">
        <v>249823.34</v>
      </c>
      <c r="K150" s="123">
        <v>0</v>
      </c>
      <c r="L150" s="123">
        <v>0</v>
      </c>
      <c r="M150" s="123">
        <v>0</v>
      </c>
      <c r="N150" s="123">
        <v>0</v>
      </c>
      <c r="O150" s="123">
        <v>249823.34</v>
      </c>
      <c r="P150" s="123">
        <v>234434.91</v>
      </c>
      <c r="Q150" s="614" t="s">
        <v>3009</v>
      </c>
      <c r="R150" s="427" t="s">
        <v>3037</v>
      </c>
      <c r="S150" s="121"/>
      <c r="T150" s="122" t="s">
        <v>93</v>
      </c>
      <c r="U150" s="122" t="s">
        <v>94</v>
      </c>
      <c r="V150" s="122" t="s">
        <v>282</v>
      </c>
      <c r="W150" s="122" t="s">
        <v>579</v>
      </c>
      <c r="X150" s="122" t="s">
        <v>19</v>
      </c>
      <c r="Y150" s="122">
        <v>136</v>
      </c>
      <c r="Z150" s="653">
        <v>1.12233445566778E+39</v>
      </c>
      <c r="AA150" s="122" t="s">
        <v>96</v>
      </c>
      <c r="AB150" s="122" t="s">
        <v>3044</v>
      </c>
      <c r="AC150" s="427" t="s">
        <v>3037</v>
      </c>
      <c r="AD150" s="122" t="s">
        <v>97</v>
      </c>
      <c r="AE150" s="123">
        <v>249823.34</v>
      </c>
      <c r="AF150" s="123">
        <v>0</v>
      </c>
      <c r="AG150" s="123">
        <v>0</v>
      </c>
      <c r="AH150" s="123">
        <v>0</v>
      </c>
      <c r="AI150" s="123">
        <v>0</v>
      </c>
      <c r="AJ150" s="123">
        <v>249823.34</v>
      </c>
      <c r="AK150" s="122">
        <v>0</v>
      </c>
      <c r="AL150" s="122" t="s">
        <v>98</v>
      </c>
      <c r="AM150" s="122" t="s">
        <v>104</v>
      </c>
      <c r="AN150" s="122" t="s">
        <v>105</v>
      </c>
      <c r="AO150" s="122" t="s">
        <v>3045</v>
      </c>
      <c r="AP150" s="122" t="s">
        <v>581</v>
      </c>
      <c r="AQ150" s="124"/>
      <c r="AR150" s="128" t="s">
        <v>93</v>
      </c>
      <c r="AS150" s="128" t="s">
        <v>106</v>
      </c>
      <c r="AT150" s="128" t="s">
        <v>803</v>
      </c>
      <c r="AU150" s="128" t="s">
        <v>21</v>
      </c>
      <c r="AV150" s="128">
        <v>5</v>
      </c>
      <c r="AW150" s="128" t="s">
        <v>2674</v>
      </c>
      <c r="AX150" s="128" t="s">
        <v>3047</v>
      </c>
      <c r="AY150" s="128" t="s">
        <v>3049</v>
      </c>
      <c r="AZ150" s="128" t="s">
        <v>2578</v>
      </c>
      <c r="BA150" s="128" t="s">
        <v>108</v>
      </c>
      <c r="BB150" s="128" t="s">
        <v>98</v>
      </c>
      <c r="BC150" s="128" t="s">
        <v>2675</v>
      </c>
      <c r="BD150" s="128" t="s">
        <v>580</v>
      </c>
      <c r="BE150" s="128" t="s">
        <v>109</v>
      </c>
      <c r="BF150" s="128" t="s">
        <v>159</v>
      </c>
      <c r="BG150" s="128" t="s">
        <v>110</v>
      </c>
      <c r="BH150" s="128" t="s">
        <v>2676</v>
      </c>
      <c r="BI150" s="124"/>
      <c r="BJ150" s="122" t="s">
        <v>220</v>
      </c>
      <c r="BK150" s="119" t="s">
        <v>803</v>
      </c>
      <c r="BL150" s="119" t="s">
        <v>3055</v>
      </c>
      <c r="BM150" s="197">
        <v>234434.91</v>
      </c>
      <c r="BN150" s="115"/>
      <c r="BO150" s="116"/>
      <c r="BP150" s="116"/>
      <c r="BQ150" s="117"/>
    </row>
    <row r="151" spans="1:69" x14ac:dyDescent="0.3">
      <c r="A151" s="108"/>
      <c r="B151" s="37"/>
      <c r="C151" s="41"/>
      <c r="D151" s="118">
        <v>44461</v>
      </c>
      <c r="E151" s="119">
        <v>137</v>
      </c>
      <c r="F151" s="196">
        <v>-538.79999999999995</v>
      </c>
      <c r="G151" s="123">
        <v>0</v>
      </c>
      <c r="H151" s="123">
        <v>0</v>
      </c>
      <c r="I151" s="123">
        <v>0</v>
      </c>
      <c r="J151" s="123">
        <v>0</v>
      </c>
      <c r="K151" s="123">
        <v>538.79999999999995</v>
      </c>
      <c r="L151" s="123">
        <v>0</v>
      </c>
      <c r="M151" s="123">
        <v>0</v>
      </c>
      <c r="N151" s="123">
        <v>538.79999999999995</v>
      </c>
      <c r="O151" s="123">
        <v>-538.79999999999995</v>
      </c>
      <c r="P151" s="123"/>
      <c r="Q151" s="614"/>
      <c r="R151" s="427" t="s">
        <v>3037</v>
      </c>
      <c r="S151" s="121"/>
      <c r="T151" s="122" t="s">
        <v>93</v>
      </c>
      <c r="U151" s="122" t="s">
        <v>115</v>
      </c>
      <c r="V151" s="122" t="s">
        <v>172</v>
      </c>
      <c r="W151" s="122" t="s">
        <v>582</v>
      </c>
      <c r="X151" s="122" t="s">
        <v>117</v>
      </c>
      <c r="Y151" s="122">
        <v>137</v>
      </c>
      <c r="Z151" s="653">
        <v>1.12233445566778E+39</v>
      </c>
      <c r="AA151" s="122" t="s">
        <v>96</v>
      </c>
      <c r="AB151" s="122" t="s">
        <v>3044</v>
      </c>
      <c r="AC151" s="427" t="s">
        <v>3037</v>
      </c>
      <c r="AD151" s="122" t="s">
        <v>118</v>
      </c>
      <c r="AE151" s="123">
        <v>538.79999999999995</v>
      </c>
      <c r="AF151" s="123">
        <v>0</v>
      </c>
      <c r="AG151" s="123">
        <v>0</v>
      </c>
      <c r="AH151" s="123">
        <v>0</v>
      </c>
      <c r="AI151" s="123">
        <v>0</v>
      </c>
      <c r="AJ151" s="123">
        <v>538.79999999999995</v>
      </c>
      <c r="AK151" s="122">
        <v>0</v>
      </c>
      <c r="AL151" s="122" t="s">
        <v>98</v>
      </c>
      <c r="AM151" s="122" t="s">
        <v>104</v>
      </c>
      <c r="AN151" s="122" t="s">
        <v>100</v>
      </c>
      <c r="AO151" s="122" t="s">
        <v>3045</v>
      </c>
      <c r="AP151" s="122" t="s">
        <v>583</v>
      </c>
      <c r="AQ151" s="124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4"/>
      <c r="BJ151" s="122"/>
      <c r="BK151" s="122"/>
      <c r="BL151" s="122"/>
      <c r="BM151" s="130"/>
      <c r="BN151" s="115"/>
      <c r="BO151" s="116"/>
      <c r="BP151" s="116"/>
      <c r="BQ151" s="117"/>
    </row>
    <row r="152" spans="1:69" x14ac:dyDescent="0.3">
      <c r="A152" s="108"/>
      <c r="B152" s="37"/>
      <c r="C152" s="41"/>
      <c r="D152" s="118">
        <v>44461</v>
      </c>
      <c r="E152" s="195">
        <v>138</v>
      </c>
      <c r="F152" s="196">
        <v>198249.11</v>
      </c>
      <c r="G152" s="123">
        <v>198249.11</v>
      </c>
      <c r="H152" s="123">
        <v>0</v>
      </c>
      <c r="I152" s="123">
        <v>0</v>
      </c>
      <c r="J152" s="123">
        <v>198249.11</v>
      </c>
      <c r="K152" s="123">
        <v>0</v>
      </c>
      <c r="L152" s="123">
        <v>0</v>
      </c>
      <c r="M152" s="123">
        <v>0</v>
      </c>
      <c r="N152" s="123">
        <v>0</v>
      </c>
      <c r="O152" s="123">
        <v>198249.11</v>
      </c>
      <c r="P152" s="123">
        <v>186420.76</v>
      </c>
      <c r="Q152" s="614" t="s">
        <v>3009</v>
      </c>
      <c r="R152" s="427" t="s">
        <v>3037</v>
      </c>
      <c r="S152" s="121"/>
      <c r="T152" s="122" t="s">
        <v>93</v>
      </c>
      <c r="U152" s="122" t="s">
        <v>94</v>
      </c>
      <c r="V152" s="122" t="s">
        <v>282</v>
      </c>
      <c r="W152" s="122" t="s">
        <v>584</v>
      </c>
      <c r="X152" s="122" t="s">
        <v>19</v>
      </c>
      <c r="Y152" s="122">
        <v>138</v>
      </c>
      <c r="Z152" s="653">
        <v>1.12233445566778E+39</v>
      </c>
      <c r="AA152" s="122" t="s">
        <v>96</v>
      </c>
      <c r="AB152" s="122" t="s">
        <v>3044</v>
      </c>
      <c r="AC152" s="427" t="s">
        <v>3037</v>
      </c>
      <c r="AD152" s="122" t="s">
        <v>97</v>
      </c>
      <c r="AE152" s="123">
        <v>198249.11</v>
      </c>
      <c r="AF152" s="123">
        <v>0</v>
      </c>
      <c r="AG152" s="123">
        <v>0</v>
      </c>
      <c r="AH152" s="123">
        <v>0</v>
      </c>
      <c r="AI152" s="123">
        <v>0</v>
      </c>
      <c r="AJ152" s="123">
        <v>198249.11</v>
      </c>
      <c r="AK152" s="122">
        <v>0</v>
      </c>
      <c r="AL152" s="122" t="s">
        <v>98</v>
      </c>
      <c r="AM152" s="122" t="s">
        <v>104</v>
      </c>
      <c r="AN152" s="122" t="s">
        <v>105</v>
      </c>
      <c r="AO152" s="122" t="s">
        <v>3045</v>
      </c>
      <c r="AP152" s="122" t="s">
        <v>586</v>
      </c>
      <c r="AQ152" s="124"/>
      <c r="AR152" s="128" t="s">
        <v>93</v>
      </c>
      <c r="AS152" s="128" t="s">
        <v>106</v>
      </c>
      <c r="AT152" s="128" t="s">
        <v>803</v>
      </c>
      <c r="AU152" s="128" t="s">
        <v>21</v>
      </c>
      <c r="AV152" s="128">
        <v>6</v>
      </c>
      <c r="AW152" s="128" t="s">
        <v>2677</v>
      </c>
      <c r="AX152" s="128" t="s">
        <v>3047</v>
      </c>
      <c r="AY152" s="128" t="s">
        <v>3049</v>
      </c>
      <c r="AZ152" s="128" t="s">
        <v>2578</v>
      </c>
      <c r="BA152" s="128" t="s">
        <v>108</v>
      </c>
      <c r="BB152" s="128" t="s">
        <v>98</v>
      </c>
      <c r="BC152" s="128" t="s">
        <v>2678</v>
      </c>
      <c r="BD152" s="128" t="s">
        <v>585</v>
      </c>
      <c r="BE152" s="128" t="s">
        <v>109</v>
      </c>
      <c r="BF152" s="128" t="s">
        <v>159</v>
      </c>
      <c r="BG152" s="128" t="s">
        <v>110</v>
      </c>
      <c r="BH152" s="128" t="s">
        <v>2679</v>
      </c>
      <c r="BI152" s="124"/>
      <c r="BJ152" s="122" t="s">
        <v>222</v>
      </c>
      <c r="BK152" s="119" t="s">
        <v>803</v>
      </c>
      <c r="BL152" s="119" t="s">
        <v>3055</v>
      </c>
      <c r="BM152" s="197">
        <v>186420.76</v>
      </c>
      <c r="BN152" s="115"/>
      <c r="BO152" s="116"/>
      <c r="BP152" s="116"/>
      <c r="BQ152" s="117"/>
    </row>
    <row r="153" spans="1:69" x14ac:dyDescent="0.3">
      <c r="A153" s="108"/>
      <c r="B153" s="37"/>
      <c r="C153" s="41"/>
      <c r="D153" s="118">
        <v>44461</v>
      </c>
      <c r="E153" s="119">
        <v>139</v>
      </c>
      <c r="F153" s="196">
        <v>117768.59</v>
      </c>
      <c r="G153" s="123">
        <v>2.4999999995998223E-2</v>
      </c>
      <c r="H153" s="123">
        <v>101524.625</v>
      </c>
      <c r="I153" s="123">
        <v>16243.94</v>
      </c>
      <c r="J153" s="123">
        <v>117768.59</v>
      </c>
      <c r="K153" s="123">
        <v>0</v>
      </c>
      <c r="L153" s="123">
        <v>0</v>
      </c>
      <c r="M153" s="123">
        <v>0</v>
      </c>
      <c r="N153" s="123">
        <v>0</v>
      </c>
      <c r="O153" s="123">
        <v>117768.59</v>
      </c>
      <c r="P153" s="123">
        <v>110704.69</v>
      </c>
      <c r="Q153" s="614" t="s">
        <v>3009</v>
      </c>
      <c r="R153" s="427" t="s">
        <v>3037</v>
      </c>
      <c r="S153" s="121"/>
      <c r="T153" s="122" t="s">
        <v>93</v>
      </c>
      <c r="U153" s="122" t="s">
        <v>94</v>
      </c>
      <c r="V153" s="122" t="s">
        <v>282</v>
      </c>
      <c r="W153" s="122" t="s">
        <v>587</v>
      </c>
      <c r="X153" s="122" t="s">
        <v>19</v>
      </c>
      <c r="Y153" s="122">
        <v>139</v>
      </c>
      <c r="Z153" s="653">
        <v>1.12233445566778E+39</v>
      </c>
      <c r="AA153" s="122" t="s">
        <v>96</v>
      </c>
      <c r="AB153" s="122" t="s">
        <v>3044</v>
      </c>
      <c r="AC153" s="427" t="s">
        <v>3037</v>
      </c>
      <c r="AD153" s="122" t="s">
        <v>97</v>
      </c>
      <c r="AE153" s="123">
        <v>101524.65</v>
      </c>
      <c r="AF153" s="123">
        <v>0</v>
      </c>
      <c r="AG153" s="123">
        <v>16243.94</v>
      </c>
      <c r="AH153" s="123">
        <v>0</v>
      </c>
      <c r="AI153" s="123">
        <v>0</v>
      </c>
      <c r="AJ153" s="123">
        <v>117768.59</v>
      </c>
      <c r="AK153" s="122">
        <v>16243.94</v>
      </c>
      <c r="AL153" s="122" t="s">
        <v>98</v>
      </c>
      <c r="AM153" s="122" t="s">
        <v>104</v>
      </c>
      <c r="AN153" s="122" t="s">
        <v>105</v>
      </c>
      <c r="AO153" s="122" t="s">
        <v>3045</v>
      </c>
      <c r="AP153" s="122" t="s">
        <v>589</v>
      </c>
      <c r="AQ153" s="124"/>
      <c r="AR153" s="128" t="s">
        <v>93</v>
      </c>
      <c r="AS153" s="128" t="s">
        <v>106</v>
      </c>
      <c r="AT153" s="128" t="s">
        <v>803</v>
      </c>
      <c r="AU153" s="128" t="s">
        <v>21</v>
      </c>
      <c r="AV153" s="128">
        <v>6</v>
      </c>
      <c r="AW153" s="128" t="s">
        <v>2680</v>
      </c>
      <c r="AX153" s="128" t="s">
        <v>3047</v>
      </c>
      <c r="AY153" s="128" t="s">
        <v>3049</v>
      </c>
      <c r="AZ153" s="128" t="s">
        <v>2578</v>
      </c>
      <c r="BA153" s="128" t="s">
        <v>108</v>
      </c>
      <c r="BB153" s="128" t="s">
        <v>98</v>
      </c>
      <c r="BC153" s="128" t="s">
        <v>2681</v>
      </c>
      <c r="BD153" s="128" t="s">
        <v>588</v>
      </c>
      <c r="BE153" s="128" t="s">
        <v>109</v>
      </c>
      <c r="BF153" s="128" t="s">
        <v>159</v>
      </c>
      <c r="BG153" s="128" t="s">
        <v>110</v>
      </c>
      <c r="BH153" s="128" t="s">
        <v>2682</v>
      </c>
      <c r="BI153" s="124"/>
      <c r="BJ153" s="122" t="s">
        <v>223</v>
      </c>
      <c r="BK153" s="119" t="s">
        <v>803</v>
      </c>
      <c r="BL153" s="119" t="s">
        <v>3055</v>
      </c>
      <c r="BM153" s="197">
        <v>110704.69</v>
      </c>
      <c r="BN153" s="115"/>
      <c r="BO153" s="116"/>
      <c r="BP153" s="116"/>
      <c r="BQ153" s="117"/>
    </row>
    <row r="154" spans="1:69" x14ac:dyDescent="0.3">
      <c r="A154" s="108"/>
      <c r="B154" s="37"/>
      <c r="C154" s="41"/>
      <c r="D154" s="118">
        <v>44461</v>
      </c>
      <c r="E154" s="119">
        <v>140</v>
      </c>
      <c r="F154" s="196">
        <v>71768.72</v>
      </c>
      <c r="G154" s="123">
        <v>2.7500000009240466E-2</v>
      </c>
      <c r="H154" s="123">
        <v>61869.562499999993</v>
      </c>
      <c r="I154" s="123">
        <v>9899.1299999999992</v>
      </c>
      <c r="J154" s="123">
        <v>71768.72</v>
      </c>
      <c r="K154" s="123">
        <v>0</v>
      </c>
      <c r="L154" s="123">
        <v>0</v>
      </c>
      <c r="M154" s="123">
        <v>0</v>
      </c>
      <c r="N154" s="123">
        <v>0</v>
      </c>
      <c r="O154" s="123">
        <v>71768.72</v>
      </c>
      <c r="P154" s="123">
        <v>67428.02</v>
      </c>
      <c r="Q154" s="614" t="s">
        <v>3009</v>
      </c>
      <c r="R154" s="427" t="s">
        <v>3037</v>
      </c>
      <c r="S154" s="121"/>
      <c r="T154" s="122" t="s">
        <v>93</v>
      </c>
      <c r="U154" s="122" t="s">
        <v>94</v>
      </c>
      <c r="V154" s="122" t="s">
        <v>282</v>
      </c>
      <c r="W154" s="122" t="s">
        <v>590</v>
      </c>
      <c r="X154" s="122" t="s">
        <v>19</v>
      </c>
      <c r="Y154" s="122">
        <v>140</v>
      </c>
      <c r="Z154" s="653">
        <v>1.12233445566778E+39</v>
      </c>
      <c r="AA154" s="122" t="s">
        <v>96</v>
      </c>
      <c r="AB154" s="122" t="s">
        <v>3044</v>
      </c>
      <c r="AC154" s="427" t="s">
        <v>3037</v>
      </c>
      <c r="AD154" s="122" t="s">
        <v>97</v>
      </c>
      <c r="AE154" s="123">
        <v>61869.59</v>
      </c>
      <c r="AF154" s="123">
        <v>0</v>
      </c>
      <c r="AG154" s="123">
        <v>9899.1299999999992</v>
      </c>
      <c r="AH154" s="123">
        <v>0</v>
      </c>
      <c r="AI154" s="123">
        <v>0</v>
      </c>
      <c r="AJ154" s="123">
        <v>71768.72</v>
      </c>
      <c r="AK154" s="122">
        <v>9899.1299999999992</v>
      </c>
      <c r="AL154" s="122" t="s">
        <v>98</v>
      </c>
      <c r="AM154" s="122" t="s">
        <v>104</v>
      </c>
      <c r="AN154" s="122" t="s">
        <v>105</v>
      </c>
      <c r="AO154" s="122" t="s">
        <v>3045</v>
      </c>
      <c r="AP154" s="122" t="s">
        <v>592</v>
      </c>
      <c r="AQ154" s="124"/>
      <c r="AR154" s="128" t="s">
        <v>93</v>
      </c>
      <c r="AS154" s="128" t="s">
        <v>106</v>
      </c>
      <c r="AT154" s="128" t="s">
        <v>803</v>
      </c>
      <c r="AU154" s="128" t="s">
        <v>21</v>
      </c>
      <c r="AV154" s="128">
        <v>6</v>
      </c>
      <c r="AW154" s="128" t="s">
        <v>2683</v>
      </c>
      <c r="AX154" s="128" t="s">
        <v>3047</v>
      </c>
      <c r="AY154" s="128" t="s">
        <v>3049</v>
      </c>
      <c r="AZ154" s="128" t="s">
        <v>2578</v>
      </c>
      <c r="BA154" s="128" t="s">
        <v>108</v>
      </c>
      <c r="BB154" s="128" t="s">
        <v>98</v>
      </c>
      <c r="BC154" s="128" t="s">
        <v>2684</v>
      </c>
      <c r="BD154" s="128" t="s">
        <v>591</v>
      </c>
      <c r="BE154" s="128" t="s">
        <v>109</v>
      </c>
      <c r="BF154" s="128" t="s">
        <v>159</v>
      </c>
      <c r="BG154" s="128" t="s">
        <v>110</v>
      </c>
      <c r="BH154" s="128" t="s">
        <v>2685</v>
      </c>
      <c r="BI154" s="124"/>
      <c r="BJ154" s="122" t="s">
        <v>252</v>
      </c>
      <c r="BK154" s="119" t="s">
        <v>803</v>
      </c>
      <c r="BL154" s="119" t="s">
        <v>3055</v>
      </c>
      <c r="BM154" s="197">
        <v>67428.02</v>
      </c>
      <c r="BN154" s="115"/>
      <c r="BO154" s="116"/>
      <c r="BP154" s="116"/>
      <c r="BQ154" s="117"/>
    </row>
    <row r="155" spans="1:69" x14ac:dyDescent="0.3">
      <c r="A155" s="108"/>
      <c r="B155" s="37"/>
      <c r="C155" s="41"/>
      <c r="D155" s="118">
        <v>44468</v>
      </c>
      <c r="E155" s="119">
        <v>141</v>
      </c>
      <c r="F155" s="196">
        <v>9017.41</v>
      </c>
      <c r="G155" s="123">
        <v>4.9999999998817657E-3</v>
      </c>
      <c r="H155" s="123">
        <v>7773.625</v>
      </c>
      <c r="I155" s="123">
        <v>1243.78</v>
      </c>
      <c r="J155" s="123">
        <v>9017.41</v>
      </c>
      <c r="K155" s="123">
        <v>0</v>
      </c>
      <c r="L155" s="123">
        <v>0</v>
      </c>
      <c r="M155" s="123">
        <v>0</v>
      </c>
      <c r="N155" s="123">
        <v>0</v>
      </c>
      <c r="O155" s="123">
        <v>9017.41</v>
      </c>
      <c r="P155" s="123">
        <v>8472.08</v>
      </c>
      <c r="Q155" s="614" t="s">
        <v>3012</v>
      </c>
      <c r="R155" s="427" t="s">
        <v>3037</v>
      </c>
      <c r="S155" s="121"/>
      <c r="T155" s="122" t="s">
        <v>93</v>
      </c>
      <c r="U155" s="122" t="s">
        <v>94</v>
      </c>
      <c r="V155" s="122" t="s">
        <v>593</v>
      </c>
      <c r="W155" s="122" t="s">
        <v>594</v>
      </c>
      <c r="X155" s="122" t="s">
        <v>19</v>
      </c>
      <c r="Y155" s="122">
        <v>141</v>
      </c>
      <c r="Z155" s="653">
        <v>1.12233445566778E+39</v>
      </c>
      <c r="AA155" s="122" t="s">
        <v>96</v>
      </c>
      <c r="AB155" s="122" t="s">
        <v>3044</v>
      </c>
      <c r="AC155" s="427" t="s">
        <v>3037</v>
      </c>
      <c r="AD155" s="122" t="s">
        <v>97</v>
      </c>
      <c r="AE155" s="123">
        <v>7773.63</v>
      </c>
      <c r="AF155" s="123">
        <v>0</v>
      </c>
      <c r="AG155" s="123">
        <v>1243.78</v>
      </c>
      <c r="AH155" s="123">
        <v>0</v>
      </c>
      <c r="AI155" s="123">
        <v>0</v>
      </c>
      <c r="AJ155" s="123">
        <v>9017.41</v>
      </c>
      <c r="AK155" s="122">
        <v>1243.78</v>
      </c>
      <c r="AL155" s="122" t="s">
        <v>98</v>
      </c>
      <c r="AM155" s="122" t="s">
        <v>104</v>
      </c>
      <c r="AN155" s="122" t="s">
        <v>105</v>
      </c>
      <c r="AO155" s="122" t="s">
        <v>3045</v>
      </c>
      <c r="AP155" s="122" t="s">
        <v>596</v>
      </c>
      <c r="AQ155" s="124"/>
      <c r="AR155" s="128" t="s">
        <v>93</v>
      </c>
      <c r="AS155" s="128" t="s">
        <v>106</v>
      </c>
      <c r="AT155" s="128" t="s">
        <v>485</v>
      </c>
      <c r="AU155" s="128" t="s">
        <v>21</v>
      </c>
      <c r="AV155" s="128">
        <v>6</v>
      </c>
      <c r="AW155" s="128" t="s">
        <v>2686</v>
      </c>
      <c r="AX155" s="128" t="s">
        <v>3047</v>
      </c>
      <c r="AY155" s="128" t="s">
        <v>3049</v>
      </c>
      <c r="AZ155" s="128" t="s">
        <v>2590</v>
      </c>
      <c r="BA155" s="128" t="s">
        <v>108</v>
      </c>
      <c r="BB155" s="128" t="s">
        <v>98</v>
      </c>
      <c r="BC155" s="128" t="s">
        <v>2687</v>
      </c>
      <c r="BD155" s="128" t="s">
        <v>595</v>
      </c>
      <c r="BE155" s="128" t="s">
        <v>109</v>
      </c>
      <c r="BF155" s="128" t="s">
        <v>159</v>
      </c>
      <c r="BG155" s="128" t="s">
        <v>110</v>
      </c>
      <c r="BH155" s="128" t="s">
        <v>2688</v>
      </c>
      <c r="BI155" s="124"/>
      <c r="BJ155" s="122" t="s">
        <v>819</v>
      </c>
      <c r="BK155" s="119" t="s">
        <v>485</v>
      </c>
      <c r="BL155" s="119" t="s">
        <v>3055</v>
      </c>
      <c r="BM155" s="197">
        <v>8472.08</v>
      </c>
      <c r="BN155" s="115"/>
      <c r="BO155" s="116"/>
      <c r="BP155" s="116"/>
      <c r="BQ155" s="117"/>
    </row>
    <row r="156" spans="1:69" x14ac:dyDescent="0.3">
      <c r="A156" s="108"/>
      <c r="B156" s="37"/>
      <c r="C156" s="41"/>
      <c r="D156" s="118">
        <v>44468</v>
      </c>
      <c r="E156" s="195">
        <v>142</v>
      </c>
      <c r="F156" s="196">
        <v>46198.8</v>
      </c>
      <c r="G156" s="123">
        <v>-1.2499999997089617E-2</v>
      </c>
      <c r="H156" s="123">
        <v>39826.5625</v>
      </c>
      <c r="I156" s="123">
        <v>6372.25</v>
      </c>
      <c r="J156" s="123">
        <v>46198.8</v>
      </c>
      <c r="K156" s="123">
        <v>0</v>
      </c>
      <c r="L156" s="123">
        <v>0</v>
      </c>
      <c r="M156" s="123">
        <v>0</v>
      </c>
      <c r="N156" s="123">
        <v>0</v>
      </c>
      <c r="O156" s="123">
        <v>46198.8</v>
      </c>
      <c r="P156" s="123">
        <v>43452.33</v>
      </c>
      <c r="Q156" s="614" t="s">
        <v>3012</v>
      </c>
      <c r="R156" s="427" t="s">
        <v>3037</v>
      </c>
      <c r="S156" s="121"/>
      <c r="T156" s="122" t="s">
        <v>93</v>
      </c>
      <c r="U156" s="122" t="s">
        <v>94</v>
      </c>
      <c r="V156" s="122" t="s">
        <v>593</v>
      </c>
      <c r="W156" s="122" t="s">
        <v>597</v>
      </c>
      <c r="X156" s="122" t="s">
        <v>19</v>
      </c>
      <c r="Y156" s="122">
        <v>142</v>
      </c>
      <c r="Z156" s="653">
        <v>1.12233445566778E+39</v>
      </c>
      <c r="AA156" s="122" t="s">
        <v>96</v>
      </c>
      <c r="AB156" s="122" t="s">
        <v>3044</v>
      </c>
      <c r="AC156" s="427" t="s">
        <v>3037</v>
      </c>
      <c r="AD156" s="122" t="s">
        <v>97</v>
      </c>
      <c r="AE156" s="123">
        <v>39826.550000000003</v>
      </c>
      <c r="AF156" s="123">
        <v>0</v>
      </c>
      <c r="AG156" s="123">
        <v>6372.25</v>
      </c>
      <c r="AH156" s="123">
        <v>0</v>
      </c>
      <c r="AI156" s="123">
        <v>0</v>
      </c>
      <c r="AJ156" s="123">
        <v>46198.8</v>
      </c>
      <c r="AK156" s="122">
        <v>6372.25</v>
      </c>
      <c r="AL156" s="122" t="s">
        <v>98</v>
      </c>
      <c r="AM156" s="122" t="s">
        <v>104</v>
      </c>
      <c r="AN156" s="122" t="s">
        <v>105</v>
      </c>
      <c r="AO156" s="122" t="s">
        <v>3045</v>
      </c>
      <c r="AP156" s="122" t="s">
        <v>598</v>
      </c>
      <c r="AQ156" s="124"/>
      <c r="AR156" s="128" t="s">
        <v>93</v>
      </c>
      <c r="AS156" s="128" t="s">
        <v>106</v>
      </c>
      <c r="AT156" s="128" t="s">
        <v>485</v>
      </c>
      <c r="AU156" s="128" t="s">
        <v>21</v>
      </c>
      <c r="AV156" s="128">
        <v>6</v>
      </c>
      <c r="AW156" s="128" t="s">
        <v>2686</v>
      </c>
      <c r="AX156" s="128" t="s">
        <v>3047</v>
      </c>
      <c r="AY156" s="128" t="s">
        <v>3049</v>
      </c>
      <c r="AZ156" s="128" t="s">
        <v>2590</v>
      </c>
      <c r="BA156" s="128" t="s">
        <v>108</v>
      </c>
      <c r="BB156" s="128" t="s">
        <v>98</v>
      </c>
      <c r="BC156" s="128" t="s">
        <v>2687</v>
      </c>
      <c r="BD156" s="128" t="s">
        <v>595</v>
      </c>
      <c r="BE156" s="128" t="s">
        <v>109</v>
      </c>
      <c r="BF156" s="128" t="s">
        <v>159</v>
      </c>
      <c r="BG156" s="128" t="s">
        <v>110</v>
      </c>
      <c r="BH156" s="128" t="s">
        <v>2688</v>
      </c>
      <c r="BI156" s="124"/>
      <c r="BJ156" s="122" t="s">
        <v>820</v>
      </c>
      <c r="BK156" s="119" t="s">
        <v>485</v>
      </c>
      <c r="BL156" s="119" t="s">
        <v>3055</v>
      </c>
      <c r="BM156" s="197">
        <v>43452.33</v>
      </c>
      <c r="BN156" s="115"/>
      <c r="BO156" s="116"/>
      <c r="BP156" s="116"/>
      <c r="BQ156" s="117"/>
    </row>
    <row r="157" spans="1:69" x14ac:dyDescent="0.3">
      <c r="A157" s="108"/>
      <c r="B157" s="37"/>
      <c r="C157" s="41"/>
      <c r="D157" s="118">
        <v>44468</v>
      </c>
      <c r="E157" s="119">
        <v>143</v>
      </c>
      <c r="F157" s="196">
        <v>203301.89</v>
      </c>
      <c r="G157" s="123">
        <v>203301.89</v>
      </c>
      <c r="H157" s="123">
        <v>0</v>
      </c>
      <c r="I157" s="123">
        <v>0</v>
      </c>
      <c r="J157" s="123">
        <v>203301.89</v>
      </c>
      <c r="K157" s="123">
        <v>0</v>
      </c>
      <c r="L157" s="123">
        <v>0</v>
      </c>
      <c r="M157" s="123">
        <v>0</v>
      </c>
      <c r="N157" s="123">
        <v>0</v>
      </c>
      <c r="O157" s="123">
        <v>203301.89</v>
      </c>
      <c r="P157" s="123">
        <v>19466.169999999998</v>
      </c>
      <c r="Q157" s="614" t="s">
        <v>3012</v>
      </c>
      <c r="R157" s="427" t="s">
        <v>3037</v>
      </c>
      <c r="S157" s="121"/>
      <c r="T157" s="122" t="s">
        <v>93</v>
      </c>
      <c r="U157" s="122" t="s">
        <v>94</v>
      </c>
      <c r="V157" s="122" t="s">
        <v>593</v>
      </c>
      <c r="W157" s="122" t="s">
        <v>599</v>
      </c>
      <c r="X157" s="122" t="s">
        <v>19</v>
      </c>
      <c r="Y157" s="122">
        <v>143</v>
      </c>
      <c r="Z157" s="653">
        <v>1.12233445566778E+39</v>
      </c>
      <c r="AA157" s="122" t="s">
        <v>96</v>
      </c>
      <c r="AB157" s="122" t="s">
        <v>3044</v>
      </c>
      <c r="AC157" s="427" t="s">
        <v>3037</v>
      </c>
      <c r="AD157" s="122" t="s">
        <v>97</v>
      </c>
      <c r="AE157" s="123">
        <v>203301.89</v>
      </c>
      <c r="AF157" s="123">
        <v>0</v>
      </c>
      <c r="AG157" s="123">
        <v>0</v>
      </c>
      <c r="AH157" s="123">
        <v>0</v>
      </c>
      <c r="AI157" s="123">
        <v>0</v>
      </c>
      <c r="AJ157" s="123">
        <v>203301.89</v>
      </c>
      <c r="AK157" s="122">
        <v>0</v>
      </c>
      <c r="AL157" s="122" t="s">
        <v>98</v>
      </c>
      <c r="AM157" s="122" t="s">
        <v>104</v>
      </c>
      <c r="AN157" s="122" t="s">
        <v>105</v>
      </c>
      <c r="AO157" s="122" t="s">
        <v>3045</v>
      </c>
      <c r="AP157" s="122" t="s">
        <v>601</v>
      </c>
      <c r="AQ157" s="124"/>
      <c r="AR157" s="128" t="s">
        <v>93</v>
      </c>
      <c r="AS157" s="128" t="s">
        <v>106</v>
      </c>
      <c r="AT157" s="128" t="s">
        <v>485</v>
      </c>
      <c r="AU157" s="128" t="s">
        <v>21</v>
      </c>
      <c r="AV157" s="128">
        <v>6</v>
      </c>
      <c r="AW157" s="128" t="s">
        <v>2689</v>
      </c>
      <c r="AX157" s="128" t="s">
        <v>3047</v>
      </c>
      <c r="AY157" s="128" t="s">
        <v>3049</v>
      </c>
      <c r="AZ157" s="128" t="s">
        <v>2590</v>
      </c>
      <c r="BA157" s="128" t="s">
        <v>108</v>
      </c>
      <c r="BB157" s="128" t="s">
        <v>98</v>
      </c>
      <c r="BC157" s="128" t="s">
        <v>2690</v>
      </c>
      <c r="BD157" s="128" t="s">
        <v>600</v>
      </c>
      <c r="BE157" s="128" t="s">
        <v>109</v>
      </c>
      <c r="BF157" s="128" t="s">
        <v>159</v>
      </c>
      <c r="BG157" s="128" t="s">
        <v>110</v>
      </c>
      <c r="BH157" s="128" t="s">
        <v>2691</v>
      </c>
      <c r="BI157" s="124"/>
      <c r="BJ157" s="122" t="s">
        <v>821</v>
      </c>
      <c r="BK157" s="119" t="s">
        <v>485</v>
      </c>
      <c r="BL157" s="119" t="s">
        <v>3057</v>
      </c>
      <c r="BM157" s="197">
        <v>19466.169999999998</v>
      </c>
      <c r="BN157" s="115"/>
      <c r="BO157" s="116"/>
      <c r="BP157" s="116"/>
      <c r="BQ157" s="117"/>
    </row>
    <row r="158" spans="1:69" x14ac:dyDescent="0.3">
      <c r="A158" s="108"/>
      <c r="B158" s="37"/>
      <c r="C158" s="41"/>
      <c r="D158" s="118">
        <v>44468</v>
      </c>
      <c r="E158" s="119">
        <v>144</v>
      </c>
      <c r="F158" s="196">
        <v>248533.26</v>
      </c>
      <c r="G158" s="123">
        <v>248533.26</v>
      </c>
      <c r="H158" s="123">
        <v>0</v>
      </c>
      <c r="I158" s="123">
        <v>0</v>
      </c>
      <c r="J158" s="123">
        <v>248533.26</v>
      </c>
      <c r="K158" s="123">
        <v>0</v>
      </c>
      <c r="L158" s="123">
        <v>0</v>
      </c>
      <c r="M158" s="123">
        <v>0</v>
      </c>
      <c r="N158" s="123">
        <v>0</v>
      </c>
      <c r="O158" s="123">
        <v>248533.26</v>
      </c>
      <c r="P158" s="123">
        <v>233728.09</v>
      </c>
      <c r="Q158" s="614" t="s">
        <v>3012</v>
      </c>
      <c r="R158" s="427" t="s">
        <v>3037</v>
      </c>
      <c r="S158" s="121"/>
      <c r="T158" s="122" t="s">
        <v>93</v>
      </c>
      <c r="U158" s="122" t="s">
        <v>94</v>
      </c>
      <c r="V158" s="122" t="s">
        <v>593</v>
      </c>
      <c r="W158" s="122" t="s">
        <v>602</v>
      </c>
      <c r="X158" s="122" t="s">
        <v>19</v>
      </c>
      <c r="Y158" s="122">
        <v>144</v>
      </c>
      <c r="Z158" s="653">
        <v>1.12233445566778E+39</v>
      </c>
      <c r="AA158" s="122" t="s">
        <v>96</v>
      </c>
      <c r="AB158" s="122" t="s">
        <v>3044</v>
      </c>
      <c r="AC158" s="427" t="s">
        <v>3037</v>
      </c>
      <c r="AD158" s="122" t="s">
        <v>97</v>
      </c>
      <c r="AE158" s="123">
        <v>248533.26</v>
      </c>
      <c r="AF158" s="123">
        <v>0</v>
      </c>
      <c r="AG158" s="123">
        <v>0</v>
      </c>
      <c r="AH158" s="123">
        <v>0</v>
      </c>
      <c r="AI158" s="123">
        <v>0</v>
      </c>
      <c r="AJ158" s="123">
        <v>248533.26</v>
      </c>
      <c r="AK158" s="122">
        <v>0</v>
      </c>
      <c r="AL158" s="122" t="s">
        <v>98</v>
      </c>
      <c r="AM158" s="122" t="s">
        <v>104</v>
      </c>
      <c r="AN158" s="122" t="s">
        <v>105</v>
      </c>
      <c r="AO158" s="122" t="s">
        <v>3045</v>
      </c>
      <c r="AP158" s="122" t="s">
        <v>604</v>
      </c>
      <c r="AQ158" s="124"/>
      <c r="AR158" s="128" t="s">
        <v>93</v>
      </c>
      <c r="AS158" s="128" t="s">
        <v>106</v>
      </c>
      <c r="AT158" s="128" t="s">
        <v>485</v>
      </c>
      <c r="AU158" s="128" t="s">
        <v>21</v>
      </c>
      <c r="AV158" s="128">
        <v>6</v>
      </c>
      <c r="AW158" s="128" t="s">
        <v>2692</v>
      </c>
      <c r="AX158" s="128" t="s">
        <v>3047</v>
      </c>
      <c r="AY158" s="128" t="s">
        <v>3049</v>
      </c>
      <c r="AZ158" s="128" t="s">
        <v>2590</v>
      </c>
      <c r="BA158" s="128" t="s">
        <v>108</v>
      </c>
      <c r="BB158" s="128" t="s">
        <v>98</v>
      </c>
      <c r="BC158" s="128" t="s">
        <v>2693</v>
      </c>
      <c r="BD158" s="128" t="s">
        <v>603</v>
      </c>
      <c r="BE158" s="128" t="s">
        <v>109</v>
      </c>
      <c r="BF158" s="128" t="s">
        <v>159</v>
      </c>
      <c r="BG158" s="128" t="s">
        <v>110</v>
      </c>
      <c r="BH158" s="128" t="s">
        <v>2694</v>
      </c>
      <c r="BI158" s="124"/>
      <c r="BJ158" s="122" t="s">
        <v>822</v>
      </c>
      <c r="BK158" s="119" t="s">
        <v>485</v>
      </c>
      <c r="BL158" s="119" t="s">
        <v>3055</v>
      </c>
      <c r="BM158" s="197">
        <v>233728.09</v>
      </c>
      <c r="BN158" s="115"/>
      <c r="BO158" s="116"/>
      <c r="BP158" s="116"/>
      <c r="BQ158" s="117"/>
    </row>
    <row r="159" spans="1:69" x14ac:dyDescent="0.3">
      <c r="A159" s="108"/>
      <c r="B159" s="37"/>
      <c r="C159" s="41"/>
      <c r="D159" s="118">
        <v>44446</v>
      </c>
      <c r="E159" s="119">
        <v>145</v>
      </c>
      <c r="F159" s="196">
        <v>12860.11</v>
      </c>
      <c r="G159" s="123">
        <v>-1.2499999999363354E-2</v>
      </c>
      <c r="H159" s="123">
        <v>11086.3125</v>
      </c>
      <c r="I159" s="123">
        <v>1773.81</v>
      </c>
      <c r="J159" s="123">
        <v>12860.11</v>
      </c>
      <c r="K159" s="123">
        <v>0</v>
      </c>
      <c r="L159" s="123">
        <v>0</v>
      </c>
      <c r="M159" s="123">
        <v>0</v>
      </c>
      <c r="N159" s="123">
        <v>0</v>
      </c>
      <c r="O159" s="123">
        <v>12860.11</v>
      </c>
      <c r="P159" s="123">
        <v>292657.34000000003</v>
      </c>
      <c r="Q159" s="614" t="s">
        <v>3004</v>
      </c>
      <c r="R159" s="427" t="s">
        <v>3042</v>
      </c>
      <c r="S159" s="121"/>
      <c r="T159" s="122" t="s">
        <v>93</v>
      </c>
      <c r="U159" s="122" t="s">
        <v>94</v>
      </c>
      <c r="V159" s="122" t="s">
        <v>189</v>
      </c>
      <c r="W159" s="122" t="s">
        <v>605</v>
      </c>
      <c r="X159" s="122" t="s">
        <v>19</v>
      </c>
      <c r="Y159" s="122">
        <v>145</v>
      </c>
      <c r="Z159" s="653">
        <v>1.12233445566778E+39</v>
      </c>
      <c r="AA159" s="122" t="s">
        <v>96</v>
      </c>
      <c r="AB159" s="122" t="s">
        <v>3044</v>
      </c>
      <c r="AC159" s="427" t="s">
        <v>3042</v>
      </c>
      <c r="AD159" s="122" t="s">
        <v>97</v>
      </c>
      <c r="AE159" s="123">
        <v>11086.3</v>
      </c>
      <c r="AF159" s="123">
        <v>0</v>
      </c>
      <c r="AG159" s="123">
        <v>1773.81</v>
      </c>
      <c r="AH159" s="123">
        <v>0</v>
      </c>
      <c r="AI159" s="123">
        <v>0</v>
      </c>
      <c r="AJ159" s="123">
        <v>12860.11</v>
      </c>
      <c r="AK159" s="122">
        <v>1773.81</v>
      </c>
      <c r="AL159" s="122" t="s">
        <v>98</v>
      </c>
      <c r="AM159" s="122" t="s">
        <v>104</v>
      </c>
      <c r="AN159" s="122" t="s">
        <v>105</v>
      </c>
      <c r="AO159" s="122" t="s">
        <v>3045</v>
      </c>
      <c r="AP159" s="122" t="s">
        <v>606</v>
      </c>
      <c r="AQ159" s="124"/>
      <c r="AR159" s="128" t="s">
        <v>93</v>
      </c>
      <c r="AS159" s="128" t="s">
        <v>106</v>
      </c>
      <c r="AT159" s="128" t="s">
        <v>485</v>
      </c>
      <c r="AU159" s="128" t="s">
        <v>21</v>
      </c>
      <c r="AV159" s="128">
        <v>6</v>
      </c>
      <c r="AW159" s="128" t="s">
        <v>2695</v>
      </c>
      <c r="AX159" s="128" t="s">
        <v>3047</v>
      </c>
      <c r="AY159" s="128" t="s">
        <v>3049</v>
      </c>
      <c r="AZ159" s="128" t="s">
        <v>2509</v>
      </c>
      <c r="BA159" s="128" t="s">
        <v>108</v>
      </c>
      <c r="BB159" s="128" t="s">
        <v>98</v>
      </c>
      <c r="BC159" s="128" t="s">
        <v>2696</v>
      </c>
      <c r="BD159" s="128" t="s">
        <v>2697</v>
      </c>
      <c r="BE159" s="128" t="s">
        <v>2698</v>
      </c>
      <c r="BF159" s="128" t="s">
        <v>109</v>
      </c>
      <c r="BG159" s="128" t="s">
        <v>110</v>
      </c>
      <c r="BH159" s="128" t="s">
        <v>2699</v>
      </c>
      <c r="BI159" s="124"/>
      <c r="BJ159" s="122" t="s">
        <v>823</v>
      </c>
      <c r="BK159" s="119" t="s">
        <v>274</v>
      </c>
      <c r="BL159" s="119" t="s">
        <v>3056</v>
      </c>
      <c r="BM159" s="197">
        <v>292657.34000000003</v>
      </c>
      <c r="BN159" s="115"/>
      <c r="BO159" s="116"/>
      <c r="BP159" s="116"/>
      <c r="BQ159" s="117"/>
    </row>
    <row r="160" spans="1:69" x14ac:dyDescent="0.3">
      <c r="A160" s="108"/>
      <c r="B160" s="37"/>
      <c r="C160" s="41"/>
      <c r="D160" s="118">
        <v>44446</v>
      </c>
      <c r="E160" s="195">
        <v>146</v>
      </c>
      <c r="F160" s="196">
        <v>-9444.14</v>
      </c>
      <c r="G160" s="123">
        <v>0</v>
      </c>
      <c r="H160" s="123">
        <v>0</v>
      </c>
      <c r="I160" s="123">
        <v>0</v>
      </c>
      <c r="J160" s="123">
        <v>0</v>
      </c>
      <c r="K160" s="123">
        <v>0</v>
      </c>
      <c r="L160" s="123">
        <v>8141.5000000000009</v>
      </c>
      <c r="M160" s="123">
        <v>1302.6400000000001</v>
      </c>
      <c r="N160" s="123">
        <v>9444.1400000000012</v>
      </c>
      <c r="O160" s="123">
        <v>-9444.1400000000012</v>
      </c>
      <c r="P160" s="123"/>
      <c r="Q160" s="614"/>
      <c r="R160" s="427" t="s">
        <v>3042</v>
      </c>
      <c r="S160" s="121"/>
      <c r="T160" s="122" t="s">
        <v>93</v>
      </c>
      <c r="U160" s="122" t="s">
        <v>115</v>
      </c>
      <c r="V160" s="122" t="s">
        <v>172</v>
      </c>
      <c r="W160" s="122" t="s">
        <v>607</v>
      </c>
      <c r="X160" s="122" t="s">
        <v>117</v>
      </c>
      <c r="Y160" s="122">
        <v>146</v>
      </c>
      <c r="Z160" s="653">
        <v>1.12233445566778E+39</v>
      </c>
      <c r="AA160" s="122" t="s">
        <v>96</v>
      </c>
      <c r="AB160" s="122" t="s">
        <v>3044</v>
      </c>
      <c r="AC160" s="427" t="s">
        <v>3042</v>
      </c>
      <c r="AD160" s="122" t="s">
        <v>118</v>
      </c>
      <c r="AE160" s="123">
        <v>8141.5</v>
      </c>
      <c r="AF160" s="123">
        <v>0</v>
      </c>
      <c r="AG160" s="123">
        <v>1302.6400000000001</v>
      </c>
      <c r="AH160" s="123">
        <v>0</v>
      </c>
      <c r="AI160" s="123">
        <v>0</v>
      </c>
      <c r="AJ160" s="123">
        <v>9444.14</v>
      </c>
      <c r="AK160" s="122">
        <v>1302.6400000000001</v>
      </c>
      <c r="AL160" s="122" t="s">
        <v>98</v>
      </c>
      <c r="AM160" s="122" t="s">
        <v>104</v>
      </c>
      <c r="AN160" s="122" t="s">
        <v>100</v>
      </c>
      <c r="AO160" s="122" t="s">
        <v>3045</v>
      </c>
      <c r="AP160" s="122" t="s">
        <v>608</v>
      </c>
      <c r="AQ160" s="124"/>
      <c r="AR160" s="128" t="s">
        <v>93</v>
      </c>
      <c r="AS160" s="128" t="s">
        <v>106</v>
      </c>
      <c r="AT160" s="128" t="s">
        <v>485</v>
      </c>
      <c r="AU160" s="128" t="s">
        <v>21</v>
      </c>
      <c r="AV160" s="128">
        <v>6</v>
      </c>
      <c r="AW160" s="128" t="s">
        <v>2695</v>
      </c>
      <c r="AX160" s="128" t="s">
        <v>3047</v>
      </c>
      <c r="AY160" s="128" t="s">
        <v>3049</v>
      </c>
      <c r="AZ160" s="128" t="s">
        <v>2509</v>
      </c>
      <c r="BA160" s="128" t="s">
        <v>108</v>
      </c>
      <c r="BB160" s="128" t="s">
        <v>98</v>
      </c>
      <c r="BC160" s="128" t="s">
        <v>2696</v>
      </c>
      <c r="BD160" s="128" t="s">
        <v>2697</v>
      </c>
      <c r="BE160" s="128" t="s">
        <v>2698</v>
      </c>
      <c r="BF160" s="128" t="s">
        <v>109</v>
      </c>
      <c r="BG160" s="128" t="s">
        <v>110</v>
      </c>
      <c r="BH160" s="128" t="s">
        <v>2699</v>
      </c>
      <c r="BI160" s="124"/>
      <c r="BJ160" s="122"/>
      <c r="BK160" s="122"/>
      <c r="BL160" s="122"/>
      <c r="BM160" s="130"/>
      <c r="BN160" s="115"/>
      <c r="BO160" s="116"/>
      <c r="BP160" s="116"/>
      <c r="BQ160" s="117"/>
    </row>
    <row r="161" spans="1:69" x14ac:dyDescent="0.3">
      <c r="A161" s="108"/>
      <c r="B161" s="37"/>
      <c r="C161" s="41"/>
      <c r="D161" s="118">
        <v>44446</v>
      </c>
      <c r="E161" s="119">
        <v>147</v>
      </c>
      <c r="F161" s="196">
        <v>106995.2</v>
      </c>
      <c r="G161" s="123">
        <v>106995.2</v>
      </c>
      <c r="H161" s="123">
        <v>0</v>
      </c>
      <c r="I161" s="123">
        <v>0</v>
      </c>
      <c r="J161" s="123">
        <v>106995.2</v>
      </c>
      <c r="K161" s="123">
        <v>0</v>
      </c>
      <c r="L161" s="123">
        <v>0</v>
      </c>
      <c r="M161" s="123">
        <v>0</v>
      </c>
      <c r="N161" s="123">
        <v>0</v>
      </c>
      <c r="O161" s="123">
        <v>106995.2</v>
      </c>
      <c r="P161" s="123"/>
      <c r="Q161" s="614"/>
      <c r="R161" s="427" t="s">
        <v>3042</v>
      </c>
      <c r="S161" s="121"/>
      <c r="T161" s="122" t="s">
        <v>93</v>
      </c>
      <c r="U161" s="122" t="s">
        <v>94</v>
      </c>
      <c r="V161" s="122" t="s">
        <v>189</v>
      </c>
      <c r="W161" s="122" t="s">
        <v>609</v>
      </c>
      <c r="X161" s="122" t="s">
        <v>19</v>
      </c>
      <c r="Y161" s="122">
        <v>147</v>
      </c>
      <c r="Z161" s="653">
        <v>1.12233445566778E+39</v>
      </c>
      <c r="AA161" s="122" t="s">
        <v>96</v>
      </c>
      <c r="AB161" s="122" t="s">
        <v>3044</v>
      </c>
      <c r="AC161" s="427" t="s">
        <v>3042</v>
      </c>
      <c r="AD161" s="122" t="s">
        <v>97</v>
      </c>
      <c r="AE161" s="123">
        <v>106995.2</v>
      </c>
      <c r="AF161" s="123">
        <v>0</v>
      </c>
      <c r="AG161" s="123">
        <v>0</v>
      </c>
      <c r="AH161" s="123">
        <v>0</v>
      </c>
      <c r="AI161" s="123">
        <v>0</v>
      </c>
      <c r="AJ161" s="123">
        <v>106995.2</v>
      </c>
      <c r="AK161" s="122">
        <v>0</v>
      </c>
      <c r="AL161" s="122" t="s">
        <v>98</v>
      </c>
      <c r="AM161" s="122" t="s">
        <v>104</v>
      </c>
      <c r="AN161" s="122" t="s">
        <v>105</v>
      </c>
      <c r="AO161" s="122" t="s">
        <v>3045</v>
      </c>
      <c r="AP161" s="122" t="s">
        <v>610</v>
      </c>
      <c r="AQ161" s="124"/>
      <c r="AR161" s="128" t="s">
        <v>93</v>
      </c>
      <c r="AS161" s="128" t="s">
        <v>106</v>
      </c>
      <c r="AT161" s="128" t="s">
        <v>485</v>
      </c>
      <c r="AU161" s="128" t="s">
        <v>21</v>
      </c>
      <c r="AV161" s="128">
        <v>6</v>
      </c>
      <c r="AW161" s="128" t="s">
        <v>2695</v>
      </c>
      <c r="AX161" s="128" t="s">
        <v>3047</v>
      </c>
      <c r="AY161" s="128" t="s">
        <v>3049</v>
      </c>
      <c r="AZ161" s="128" t="s">
        <v>2509</v>
      </c>
      <c r="BA161" s="128" t="s">
        <v>108</v>
      </c>
      <c r="BB161" s="128" t="s">
        <v>98</v>
      </c>
      <c r="BC161" s="128" t="s">
        <v>2696</v>
      </c>
      <c r="BD161" s="128" t="s">
        <v>2697</v>
      </c>
      <c r="BE161" s="128" t="s">
        <v>2698</v>
      </c>
      <c r="BF161" s="128" t="s">
        <v>109</v>
      </c>
      <c r="BG161" s="128" t="s">
        <v>110</v>
      </c>
      <c r="BH161" s="128" t="s">
        <v>2699</v>
      </c>
      <c r="BI161" s="124"/>
      <c r="BJ161" s="122"/>
      <c r="BK161" s="122"/>
      <c r="BL161" s="122"/>
      <c r="BM161" s="130"/>
      <c r="BN161" s="115"/>
      <c r="BO161" s="116"/>
      <c r="BP161" s="116"/>
      <c r="BQ161" s="117"/>
    </row>
    <row r="162" spans="1:69" x14ac:dyDescent="0.3">
      <c r="A162" s="108"/>
      <c r="B162" s="37"/>
      <c r="C162" s="41"/>
      <c r="D162" s="118">
        <v>44446</v>
      </c>
      <c r="E162" s="119">
        <v>148</v>
      </c>
      <c r="F162" s="196">
        <v>-2279.73</v>
      </c>
      <c r="G162" s="123">
        <v>0</v>
      </c>
      <c r="H162" s="123">
        <v>0</v>
      </c>
      <c r="I162" s="123">
        <v>0</v>
      </c>
      <c r="J162" s="123">
        <v>0</v>
      </c>
      <c r="K162" s="123">
        <v>2279.73</v>
      </c>
      <c r="L162" s="123">
        <v>0</v>
      </c>
      <c r="M162" s="123">
        <v>0</v>
      </c>
      <c r="N162" s="123">
        <v>2279.73</v>
      </c>
      <c r="O162" s="123">
        <v>-2279.73</v>
      </c>
      <c r="P162" s="123"/>
      <c r="Q162" s="614"/>
      <c r="R162" s="427" t="s">
        <v>3042</v>
      </c>
      <c r="S162" s="121"/>
      <c r="T162" s="122" t="s">
        <v>93</v>
      </c>
      <c r="U162" s="122" t="s">
        <v>115</v>
      </c>
      <c r="V162" s="122" t="s">
        <v>611</v>
      </c>
      <c r="W162" s="122" t="s">
        <v>612</v>
      </c>
      <c r="X162" s="122" t="s">
        <v>184</v>
      </c>
      <c r="Y162" s="122">
        <v>148</v>
      </c>
      <c r="Z162" s="653">
        <v>1.12233445566778E+39</v>
      </c>
      <c r="AA162" s="122" t="s">
        <v>96</v>
      </c>
      <c r="AB162" s="122" t="s">
        <v>3044</v>
      </c>
      <c r="AC162" s="427" t="s">
        <v>3042</v>
      </c>
      <c r="AD162" s="122" t="s">
        <v>118</v>
      </c>
      <c r="AE162" s="123">
        <v>2279.73</v>
      </c>
      <c r="AF162" s="123">
        <v>0</v>
      </c>
      <c r="AG162" s="123">
        <v>0</v>
      </c>
      <c r="AH162" s="123">
        <v>0</v>
      </c>
      <c r="AI162" s="123">
        <v>0</v>
      </c>
      <c r="AJ162" s="123">
        <v>2279.73</v>
      </c>
      <c r="AK162" s="122">
        <v>0</v>
      </c>
      <c r="AL162" s="122" t="s">
        <v>98</v>
      </c>
      <c r="AM162" s="122" t="s">
        <v>104</v>
      </c>
      <c r="AN162" s="122" t="s">
        <v>100</v>
      </c>
      <c r="AO162" s="122" t="s">
        <v>3045</v>
      </c>
      <c r="AP162" s="122" t="s">
        <v>613</v>
      </c>
      <c r="AQ162" s="124"/>
      <c r="AR162" s="128" t="s">
        <v>93</v>
      </c>
      <c r="AS162" s="128" t="s">
        <v>106</v>
      </c>
      <c r="AT162" s="128" t="s">
        <v>485</v>
      </c>
      <c r="AU162" s="128" t="s">
        <v>21</v>
      </c>
      <c r="AV162" s="128">
        <v>6</v>
      </c>
      <c r="AW162" s="128" t="s">
        <v>2695</v>
      </c>
      <c r="AX162" s="128" t="s">
        <v>3047</v>
      </c>
      <c r="AY162" s="128" t="s">
        <v>3049</v>
      </c>
      <c r="AZ162" s="128" t="s">
        <v>2509</v>
      </c>
      <c r="BA162" s="128" t="s">
        <v>108</v>
      </c>
      <c r="BB162" s="128" t="s">
        <v>98</v>
      </c>
      <c r="BC162" s="128" t="s">
        <v>2696</v>
      </c>
      <c r="BD162" s="128" t="s">
        <v>2697</v>
      </c>
      <c r="BE162" s="128" t="s">
        <v>2698</v>
      </c>
      <c r="BF162" s="128" t="s">
        <v>109</v>
      </c>
      <c r="BG162" s="128" t="s">
        <v>110</v>
      </c>
      <c r="BH162" s="128" t="s">
        <v>2699</v>
      </c>
      <c r="BI162" s="124"/>
      <c r="BJ162" s="122"/>
      <c r="BK162" s="122"/>
      <c r="BL162" s="122"/>
      <c r="BM162" s="130"/>
      <c r="BN162" s="115"/>
      <c r="BO162" s="116"/>
      <c r="BP162" s="116"/>
      <c r="BQ162" s="117"/>
    </row>
    <row r="163" spans="1:69" x14ac:dyDescent="0.3">
      <c r="A163" s="108"/>
      <c r="B163" s="37"/>
      <c r="C163" s="41"/>
      <c r="D163" s="118">
        <v>44446</v>
      </c>
      <c r="E163" s="119">
        <v>149</v>
      </c>
      <c r="F163" s="196">
        <v>159048.20000000001</v>
      </c>
      <c r="G163" s="123">
        <v>159048.20000000001</v>
      </c>
      <c r="H163" s="123">
        <v>0</v>
      </c>
      <c r="I163" s="123">
        <v>0</v>
      </c>
      <c r="J163" s="123">
        <v>159048.20000000001</v>
      </c>
      <c r="K163" s="123">
        <v>0</v>
      </c>
      <c r="L163" s="123">
        <v>0</v>
      </c>
      <c r="M163" s="123">
        <v>0</v>
      </c>
      <c r="N163" s="123">
        <v>0</v>
      </c>
      <c r="O163" s="123">
        <v>159048.20000000001</v>
      </c>
      <c r="P163" s="123"/>
      <c r="Q163" s="614"/>
      <c r="R163" s="427" t="s">
        <v>3042</v>
      </c>
      <c r="S163" s="121"/>
      <c r="T163" s="122" t="s">
        <v>93</v>
      </c>
      <c r="U163" s="122" t="s">
        <v>94</v>
      </c>
      <c r="V163" s="122" t="s">
        <v>189</v>
      </c>
      <c r="W163" s="122" t="s">
        <v>614</v>
      </c>
      <c r="X163" s="122" t="s">
        <v>19</v>
      </c>
      <c r="Y163" s="122">
        <v>149</v>
      </c>
      <c r="Z163" s="653">
        <v>1.12233445566778E+39</v>
      </c>
      <c r="AA163" s="122" t="s">
        <v>96</v>
      </c>
      <c r="AB163" s="122" t="s">
        <v>3044</v>
      </c>
      <c r="AC163" s="427" t="s">
        <v>3042</v>
      </c>
      <c r="AD163" s="122" t="s">
        <v>97</v>
      </c>
      <c r="AE163" s="123">
        <v>159048.20000000001</v>
      </c>
      <c r="AF163" s="123">
        <v>0</v>
      </c>
      <c r="AG163" s="123">
        <v>0</v>
      </c>
      <c r="AH163" s="123">
        <v>0</v>
      </c>
      <c r="AI163" s="123">
        <v>0</v>
      </c>
      <c r="AJ163" s="123">
        <v>159048.20000000001</v>
      </c>
      <c r="AK163" s="122">
        <v>0</v>
      </c>
      <c r="AL163" s="122" t="s">
        <v>98</v>
      </c>
      <c r="AM163" s="122" t="s">
        <v>104</v>
      </c>
      <c r="AN163" s="122" t="s">
        <v>105</v>
      </c>
      <c r="AO163" s="122" t="s">
        <v>3045</v>
      </c>
      <c r="AP163" s="122" t="s">
        <v>615</v>
      </c>
      <c r="AQ163" s="124"/>
      <c r="AR163" s="128" t="s">
        <v>93</v>
      </c>
      <c r="AS163" s="128" t="s">
        <v>106</v>
      </c>
      <c r="AT163" s="128" t="s">
        <v>485</v>
      </c>
      <c r="AU163" s="128" t="s">
        <v>21</v>
      </c>
      <c r="AV163" s="128">
        <v>6</v>
      </c>
      <c r="AW163" s="128" t="s">
        <v>2695</v>
      </c>
      <c r="AX163" s="128" t="s">
        <v>3047</v>
      </c>
      <c r="AY163" s="128" t="s">
        <v>3049</v>
      </c>
      <c r="AZ163" s="128" t="s">
        <v>2509</v>
      </c>
      <c r="BA163" s="128" t="s">
        <v>108</v>
      </c>
      <c r="BB163" s="128" t="s">
        <v>98</v>
      </c>
      <c r="BC163" s="128" t="s">
        <v>2696</v>
      </c>
      <c r="BD163" s="128" t="s">
        <v>2697</v>
      </c>
      <c r="BE163" s="128" t="s">
        <v>2698</v>
      </c>
      <c r="BF163" s="128" t="s">
        <v>109</v>
      </c>
      <c r="BG163" s="128" t="s">
        <v>110</v>
      </c>
      <c r="BH163" s="128" t="s">
        <v>2699</v>
      </c>
      <c r="BI163" s="124"/>
      <c r="BJ163" s="122"/>
      <c r="BK163" s="122"/>
      <c r="BL163" s="122"/>
      <c r="BM163" s="130"/>
      <c r="BN163" s="115"/>
      <c r="BO163" s="116"/>
      <c r="BP163" s="116"/>
      <c r="BQ163" s="117"/>
    </row>
    <row r="164" spans="1:69" x14ac:dyDescent="0.3">
      <c r="A164" s="108"/>
      <c r="B164" s="37"/>
      <c r="C164" s="41"/>
      <c r="D164" s="118">
        <v>44446</v>
      </c>
      <c r="E164" s="195">
        <v>150</v>
      </c>
      <c r="F164" s="196">
        <v>2752.2</v>
      </c>
      <c r="G164" s="123">
        <v>2752.2</v>
      </c>
      <c r="H164" s="123">
        <v>0</v>
      </c>
      <c r="I164" s="123">
        <v>0</v>
      </c>
      <c r="J164" s="123">
        <v>2752.2</v>
      </c>
      <c r="K164" s="123">
        <v>0</v>
      </c>
      <c r="L164" s="123">
        <v>0</v>
      </c>
      <c r="M164" s="123">
        <v>0</v>
      </c>
      <c r="N164" s="123">
        <v>0</v>
      </c>
      <c r="O164" s="123">
        <v>2752.2</v>
      </c>
      <c r="P164" s="123"/>
      <c r="Q164" s="614"/>
      <c r="R164" s="427" t="s">
        <v>3042</v>
      </c>
      <c r="S164" s="121"/>
      <c r="T164" s="122" t="s">
        <v>93</v>
      </c>
      <c r="U164" s="122" t="s">
        <v>94</v>
      </c>
      <c r="V164" s="122" t="s">
        <v>189</v>
      </c>
      <c r="W164" s="122" t="s">
        <v>616</v>
      </c>
      <c r="X164" s="122" t="s">
        <v>19</v>
      </c>
      <c r="Y164" s="122">
        <v>150</v>
      </c>
      <c r="Z164" s="653">
        <v>1.12233445566778E+39</v>
      </c>
      <c r="AA164" s="122" t="s">
        <v>96</v>
      </c>
      <c r="AB164" s="122" t="s">
        <v>3044</v>
      </c>
      <c r="AC164" s="427" t="s">
        <v>3042</v>
      </c>
      <c r="AD164" s="122" t="s">
        <v>97</v>
      </c>
      <c r="AE164" s="123">
        <v>2752.2</v>
      </c>
      <c r="AF164" s="123">
        <v>0</v>
      </c>
      <c r="AG164" s="123">
        <v>0</v>
      </c>
      <c r="AH164" s="123">
        <v>0</v>
      </c>
      <c r="AI164" s="123">
        <v>0</v>
      </c>
      <c r="AJ164" s="123">
        <v>2752.2</v>
      </c>
      <c r="AK164" s="122">
        <v>0</v>
      </c>
      <c r="AL164" s="122" t="s">
        <v>98</v>
      </c>
      <c r="AM164" s="122" t="s">
        <v>104</v>
      </c>
      <c r="AN164" s="122" t="s">
        <v>105</v>
      </c>
      <c r="AO164" s="122" t="s">
        <v>3045</v>
      </c>
      <c r="AP164" s="122" t="s">
        <v>617</v>
      </c>
      <c r="AQ164" s="124"/>
      <c r="AR164" s="128" t="s">
        <v>93</v>
      </c>
      <c r="AS164" s="128" t="s">
        <v>106</v>
      </c>
      <c r="AT164" s="128" t="s">
        <v>485</v>
      </c>
      <c r="AU164" s="128" t="s">
        <v>21</v>
      </c>
      <c r="AV164" s="128">
        <v>6</v>
      </c>
      <c r="AW164" s="128" t="s">
        <v>2695</v>
      </c>
      <c r="AX164" s="128" t="s">
        <v>3047</v>
      </c>
      <c r="AY164" s="128" t="s">
        <v>3049</v>
      </c>
      <c r="AZ164" s="128" t="s">
        <v>2509</v>
      </c>
      <c r="BA164" s="128" t="s">
        <v>108</v>
      </c>
      <c r="BB164" s="128" t="s">
        <v>98</v>
      </c>
      <c r="BC164" s="128" t="s">
        <v>2696</v>
      </c>
      <c r="BD164" s="128" t="s">
        <v>2697</v>
      </c>
      <c r="BE164" s="128" t="s">
        <v>2698</v>
      </c>
      <c r="BF164" s="128" t="s">
        <v>109</v>
      </c>
      <c r="BG164" s="128" t="s">
        <v>110</v>
      </c>
      <c r="BH164" s="128" t="s">
        <v>2699</v>
      </c>
      <c r="BI164" s="124"/>
      <c r="BJ164" s="122"/>
      <c r="BK164" s="122"/>
      <c r="BL164" s="122"/>
      <c r="BM164" s="130"/>
      <c r="BN164" s="115"/>
      <c r="BO164" s="116"/>
      <c r="BP164" s="116"/>
      <c r="BQ164" s="117"/>
    </row>
    <row r="165" spans="1:69" x14ac:dyDescent="0.3">
      <c r="A165" s="108"/>
      <c r="B165" s="37"/>
      <c r="C165" s="41"/>
      <c r="D165" s="118">
        <v>44446</v>
      </c>
      <c r="E165" s="119">
        <v>151</v>
      </c>
      <c r="F165" s="196">
        <v>11913.2</v>
      </c>
      <c r="G165" s="123">
        <v>11913.2</v>
      </c>
      <c r="H165" s="123">
        <v>0</v>
      </c>
      <c r="I165" s="123">
        <v>0</v>
      </c>
      <c r="J165" s="123">
        <v>11913.2</v>
      </c>
      <c r="K165" s="123">
        <v>0</v>
      </c>
      <c r="L165" s="123">
        <v>0</v>
      </c>
      <c r="M165" s="123">
        <v>0</v>
      </c>
      <c r="N165" s="123">
        <v>0</v>
      </c>
      <c r="O165" s="123">
        <v>11913.2</v>
      </c>
      <c r="P165" s="123"/>
      <c r="Q165" s="614"/>
      <c r="R165" s="427" t="s">
        <v>3042</v>
      </c>
      <c r="S165" s="121"/>
      <c r="T165" s="122" t="s">
        <v>93</v>
      </c>
      <c r="U165" s="122" t="s">
        <v>94</v>
      </c>
      <c r="V165" s="122" t="s">
        <v>189</v>
      </c>
      <c r="W165" s="122" t="s">
        <v>618</v>
      </c>
      <c r="X165" s="122" t="s">
        <v>19</v>
      </c>
      <c r="Y165" s="122">
        <v>151</v>
      </c>
      <c r="Z165" s="653">
        <v>1.12233445566778E+39</v>
      </c>
      <c r="AA165" s="122" t="s">
        <v>96</v>
      </c>
      <c r="AB165" s="122" t="s">
        <v>3044</v>
      </c>
      <c r="AC165" s="427" t="s">
        <v>3042</v>
      </c>
      <c r="AD165" s="122" t="s">
        <v>97</v>
      </c>
      <c r="AE165" s="123">
        <v>11913.2</v>
      </c>
      <c r="AF165" s="123">
        <v>0</v>
      </c>
      <c r="AG165" s="123">
        <v>0</v>
      </c>
      <c r="AH165" s="123">
        <v>0</v>
      </c>
      <c r="AI165" s="123">
        <v>0</v>
      </c>
      <c r="AJ165" s="123">
        <v>11913.2</v>
      </c>
      <c r="AK165" s="122">
        <v>0</v>
      </c>
      <c r="AL165" s="122" t="s">
        <v>98</v>
      </c>
      <c r="AM165" s="122" t="s">
        <v>104</v>
      </c>
      <c r="AN165" s="122" t="s">
        <v>105</v>
      </c>
      <c r="AO165" s="122" t="s">
        <v>3045</v>
      </c>
      <c r="AP165" s="122" t="s">
        <v>619</v>
      </c>
      <c r="AQ165" s="124"/>
      <c r="AR165" s="128" t="s">
        <v>93</v>
      </c>
      <c r="AS165" s="128" t="s">
        <v>106</v>
      </c>
      <c r="AT165" s="128" t="s">
        <v>485</v>
      </c>
      <c r="AU165" s="128" t="s">
        <v>21</v>
      </c>
      <c r="AV165" s="128">
        <v>6</v>
      </c>
      <c r="AW165" s="128" t="s">
        <v>2695</v>
      </c>
      <c r="AX165" s="128" t="s">
        <v>3047</v>
      </c>
      <c r="AY165" s="128" t="s">
        <v>3049</v>
      </c>
      <c r="AZ165" s="128" t="s">
        <v>2509</v>
      </c>
      <c r="BA165" s="128" t="s">
        <v>108</v>
      </c>
      <c r="BB165" s="128" t="s">
        <v>98</v>
      </c>
      <c r="BC165" s="128" t="s">
        <v>2696</v>
      </c>
      <c r="BD165" s="128" t="s">
        <v>2697</v>
      </c>
      <c r="BE165" s="128" t="s">
        <v>2698</v>
      </c>
      <c r="BF165" s="128" t="s">
        <v>109</v>
      </c>
      <c r="BG165" s="128" t="s">
        <v>110</v>
      </c>
      <c r="BH165" s="128" t="s">
        <v>2699</v>
      </c>
      <c r="BI165" s="124"/>
      <c r="BJ165" s="122"/>
      <c r="BK165" s="122"/>
      <c r="BL165" s="122"/>
      <c r="BM165" s="130"/>
      <c r="BN165" s="115"/>
      <c r="BO165" s="116"/>
      <c r="BP165" s="116"/>
      <c r="BQ165" s="117"/>
    </row>
    <row r="166" spans="1:69" x14ac:dyDescent="0.3">
      <c r="A166" s="108"/>
      <c r="B166" s="37"/>
      <c r="C166" s="41"/>
      <c r="D166" s="118">
        <v>44446</v>
      </c>
      <c r="E166" s="119">
        <v>152</v>
      </c>
      <c r="F166" s="196">
        <v>-7.94</v>
      </c>
      <c r="G166" s="123">
        <v>0</v>
      </c>
      <c r="H166" s="123">
        <v>0</v>
      </c>
      <c r="I166" s="123">
        <v>0</v>
      </c>
      <c r="J166" s="123">
        <v>0</v>
      </c>
      <c r="K166" s="123">
        <v>7.94</v>
      </c>
      <c r="L166" s="123">
        <v>0</v>
      </c>
      <c r="M166" s="123">
        <v>0</v>
      </c>
      <c r="N166" s="123">
        <v>7.94</v>
      </c>
      <c r="O166" s="123">
        <v>-7.94</v>
      </c>
      <c r="P166" s="123"/>
      <c r="Q166" s="614"/>
      <c r="R166" s="427" t="s">
        <v>3042</v>
      </c>
      <c r="S166" s="121"/>
      <c r="T166" s="122"/>
      <c r="U166" s="122"/>
      <c r="V166" s="122"/>
      <c r="W166" s="122"/>
      <c r="X166" s="122"/>
      <c r="Y166" s="122"/>
      <c r="Z166" s="653"/>
      <c r="AA166" s="122"/>
      <c r="AB166" s="122"/>
      <c r="AC166" s="427"/>
      <c r="AD166" s="122"/>
      <c r="AE166" s="123"/>
      <c r="AF166" s="123"/>
      <c r="AG166" s="123"/>
      <c r="AH166" s="123"/>
      <c r="AI166" s="123"/>
      <c r="AJ166" s="123"/>
      <c r="AK166" s="122"/>
      <c r="AL166" s="122"/>
      <c r="AM166" s="122"/>
      <c r="AN166" s="122"/>
      <c r="AO166" s="122"/>
      <c r="AP166" s="122"/>
      <c r="AQ166" s="124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4"/>
      <c r="BJ166" s="122"/>
      <c r="BK166" s="122"/>
      <c r="BL166" s="122"/>
      <c r="BM166" s="130"/>
      <c r="BN166" s="115"/>
      <c r="BO166" s="116"/>
      <c r="BP166" s="116"/>
      <c r="BQ166" s="117"/>
    </row>
    <row r="167" spans="1:69" x14ac:dyDescent="0.3">
      <c r="A167" s="108"/>
      <c r="B167" s="37"/>
      <c r="C167" s="41"/>
      <c r="D167" s="118">
        <v>44446</v>
      </c>
      <c r="E167" s="119">
        <v>153</v>
      </c>
      <c r="F167" s="196">
        <v>10821.64</v>
      </c>
      <c r="G167" s="123">
        <v>0</v>
      </c>
      <c r="H167" s="123">
        <v>9329</v>
      </c>
      <c r="I167" s="123">
        <v>1492.64</v>
      </c>
      <c r="J167" s="123">
        <v>10821.64</v>
      </c>
      <c r="K167" s="123">
        <v>0</v>
      </c>
      <c r="L167" s="123">
        <v>0</v>
      </c>
      <c r="M167" s="123">
        <v>0</v>
      </c>
      <c r="N167" s="123">
        <v>0</v>
      </c>
      <c r="O167" s="123">
        <v>10821.64</v>
      </c>
      <c r="P167" s="123"/>
      <c r="Q167" s="614"/>
      <c r="R167" s="427" t="s">
        <v>3042</v>
      </c>
      <c r="S167" s="121"/>
      <c r="T167" s="122" t="s">
        <v>93</v>
      </c>
      <c r="U167" s="122" t="s">
        <v>94</v>
      </c>
      <c r="V167" s="122" t="s">
        <v>189</v>
      </c>
      <c r="W167" s="122" t="s">
        <v>620</v>
      </c>
      <c r="X167" s="122" t="s">
        <v>19</v>
      </c>
      <c r="Y167" s="122">
        <v>153</v>
      </c>
      <c r="Z167" s="653">
        <v>1.12233445566778E+39</v>
      </c>
      <c r="AA167" s="122" t="s">
        <v>96</v>
      </c>
      <c r="AB167" s="122" t="s">
        <v>3044</v>
      </c>
      <c r="AC167" s="427" t="s">
        <v>3042</v>
      </c>
      <c r="AD167" s="122" t="s">
        <v>97</v>
      </c>
      <c r="AE167" s="123">
        <v>9329</v>
      </c>
      <c r="AF167" s="123">
        <v>0</v>
      </c>
      <c r="AG167" s="123">
        <v>1492.64</v>
      </c>
      <c r="AH167" s="123">
        <v>0</v>
      </c>
      <c r="AI167" s="123">
        <v>0</v>
      </c>
      <c r="AJ167" s="123">
        <v>10821.64</v>
      </c>
      <c r="AK167" s="122">
        <v>1492.64</v>
      </c>
      <c r="AL167" s="122" t="s">
        <v>98</v>
      </c>
      <c r="AM167" s="122" t="s">
        <v>104</v>
      </c>
      <c r="AN167" s="122" t="s">
        <v>105</v>
      </c>
      <c r="AO167" s="122" t="s">
        <v>3045</v>
      </c>
      <c r="AP167" s="122" t="s">
        <v>621</v>
      </c>
      <c r="AQ167" s="124"/>
      <c r="AR167" s="128" t="s">
        <v>93</v>
      </c>
      <c r="AS167" s="128" t="s">
        <v>106</v>
      </c>
      <c r="AT167" s="128" t="s">
        <v>485</v>
      </c>
      <c r="AU167" s="128" t="s">
        <v>21</v>
      </c>
      <c r="AV167" s="128">
        <v>7</v>
      </c>
      <c r="AW167" s="128" t="s">
        <v>2695</v>
      </c>
      <c r="AX167" s="128" t="s">
        <v>3047</v>
      </c>
      <c r="AY167" s="128" t="s">
        <v>3049</v>
      </c>
      <c r="AZ167" s="128" t="s">
        <v>2509</v>
      </c>
      <c r="BA167" s="128" t="s">
        <v>108</v>
      </c>
      <c r="BB167" s="128" t="s">
        <v>98</v>
      </c>
      <c r="BC167" s="128" t="s">
        <v>2696</v>
      </c>
      <c r="BD167" s="128" t="s">
        <v>2697</v>
      </c>
      <c r="BE167" s="128" t="s">
        <v>2698</v>
      </c>
      <c r="BF167" s="128" t="s">
        <v>109</v>
      </c>
      <c r="BG167" s="128" t="s">
        <v>110</v>
      </c>
      <c r="BH167" s="128" t="s">
        <v>2699</v>
      </c>
      <c r="BI167" s="124"/>
      <c r="BJ167" s="122"/>
      <c r="BK167" s="122"/>
      <c r="BL167" s="122"/>
      <c r="BM167" s="130"/>
      <c r="BN167" s="115"/>
      <c r="BO167" s="116"/>
      <c r="BP167" s="116"/>
      <c r="BQ167" s="117"/>
    </row>
    <row r="168" spans="1:69" x14ac:dyDescent="0.3">
      <c r="A168" s="108"/>
      <c r="B168" s="37"/>
      <c r="C168" s="41"/>
      <c r="D168" s="118">
        <v>44469</v>
      </c>
      <c r="E168" s="195">
        <v>154</v>
      </c>
      <c r="F168" s="198">
        <v>466252.6</v>
      </c>
      <c r="G168" s="123">
        <v>466252.6</v>
      </c>
      <c r="H168" s="123">
        <v>0</v>
      </c>
      <c r="I168" s="123">
        <v>0</v>
      </c>
      <c r="J168" s="123">
        <v>466252.6</v>
      </c>
      <c r="K168" s="123">
        <v>0</v>
      </c>
      <c r="L168" s="123">
        <v>0</v>
      </c>
      <c r="M168" s="123">
        <v>0</v>
      </c>
      <c r="N168" s="123">
        <v>0</v>
      </c>
      <c r="O168" s="123">
        <v>466252.6</v>
      </c>
      <c r="P168" s="123">
        <v>6131546.5899999999</v>
      </c>
      <c r="Q168" s="614" t="s">
        <v>3013</v>
      </c>
      <c r="R168" s="427" t="s">
        <v>3042</v>
      </c>
      <c r="S168" s="121"/>
      <c r="T168" s="122" t="s">
        <v>93</v>
      </c>
      <c r="U168" s="122" t="s">
        <v>94</v>
      </c>
      <c r="V168" s="122" t="s">
        <v>122</v>
      </c>
      <c r="W168" s="122" t="s">
        <v>622</v>
      </c>
      <c r="X168" s="122" t="s">
        <v>19</v>
      </c>
      <c r="Y168" s="122">
        <v>154</v>
      </c>
      <c r="Z168" s="653">
        <v>1.12233445566778E+39</v>
      </c>
      <c r="AA168" s="122" t="s">
        <v>96</v>
      </c>
      <c r="AB168" s="122" t="s">
        <v>3044</v>
      </c>
      <c r="AC168" s="427" t="s">
        <v>3042</v>
      </c>
      <c r="AD168" s="122" t="s">
        <v>97</v>
      </c>
      <c r="AE168" s="123">
        <v>466252.6</v>
      </c>
      <c r="AF168" s="123">
        <v>0</v>
      </c>
      <c r="AG168" s="123">
        <v>0</v>
      </c>
      <c r="AH168" s="123">
        <v>0</v>
      </c>
      <c r="AI168" s="123">
        <v>0</v>
      </c>
      <c r="AJ168" s="123">
        <v>466252.6</v>
      </c>
      <c r="AK168" s="122">
        <v>0</v>
      </c>
      <c r="AL168" s="122" t="s">
        <v>98</v>
      </c>
      <c r="AM168" s="122" t="s">
        <v>104</v>
      </c>
      <c r="AN168" s="122" t="s">
        <v>105</v>
      </c>
      <c r="AO168" s="122" t="s">
        <v>3045</v>
      </c>
      <c r="AP168" s="122" t="s">
        <v>623</v>
      </c>
      <c r="AQ168" s="124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4"/>
      <c r="BJ168" s="122" t="s">
        <v>824</v>
      </c>
      <c r="BK168" s="119" t="s">
        <v>524</v>
      </c>
      <c r="BL168" s="119" t="s">
        <v>3055</v>
      </c>
      <c r="BM168" s="197">
        <v>6131546.5899999999</v>
      </c>
      <c r="BN168" s="115"/>
      <c r="BO168" s="116"/>
      <c r="BP168" s="116"/>
      <c r="BQ168" s="116"/>
    </row>
    <row r="169" spans="1:69" x14ac:dyDescent="0.3">
      <c r="A169" s="108"/>
      <c r="B169" s="37"/>
      <c r="C169" s="41"/>
      <c r="D169" s="118">
        <v>44469</v>
      </c>
      <c r="E169" s="119">
        <v>155</v>
      </c>
      <c r="F169" s="196">
        <v>421707.1</v>
      </c>
      <c r="G169" s="123">
        <v>421707.1</v>
      </c>
      <c r="H169" s="123">
        <v>0</v>
      </c>
      <c r="I169" s="123">
        <v>0</v>
      </c>
      <c r="J169" s="123">
        <v>421707.1</v>
      </c>
      <c r="K169" s="123">
        <v>0</v>
      </c>
      <c r="L169" s="123">
        <v>0</v>
      </c>
      <c r="M169" s="123">
        <v>0</v>
      </c>
      <c r="N169" s="123">
        <v>0</v>
      </c>
      <c r="O169" s="123">
        <v>421707.1</v>
      </c>
      <c r="P169" s="123"/>
      <c r="Q169" s="614"/>
      <c r="R169" s="427" t="s">
        <v>3042</v>
      </c>
      <c r="S169" s="121"/>
      <c r="T169" s="122" t="s">
        <v>93</v>
      </c>
      <c r="U169" s="122" t="s">
        <v>94</v>
      </c>
      <c r="V169" s="122" t="s">
        <v>144</v>
      </c>
      <c r="W169" s="122" t="s">
        <v>624</v>
      </c>
      <c r="X169" s="122" t="s">
        <v>19</v>
      </c>
      <c r="Y169" s="122">
        <v>155</v>
      </c>
      <c r="Z169" s="653">
        <v>1.12233445566778E+39</v>
      </c>
      <c r="AA169" s="122" t="s">
        <v>96</v>
      </c>
      <c r="AB169" s="122" t="s">
        <v>3044</v>
      </c>
      <c r="AC169" s="427" t="s">
        <v>3042</v>
      </c>
      <c r="AD169" s="122" t="s">
        <v>97</v>
      </c>
      <c r="AE169" s="123">
        <v>421707.1</v>
      </c>
      <c r="AF169" s="123">
        <v>0</v>
      </c>
      <c r="AG169" s="123">
        <v>0</v>
      </c>
      <c r="AH169" s="123">
        <v>0</v>
      </c>
      <c r="AI169" s="123">
        <v>0</v>
      </c>
      <c r="AJ169" s="123">
        <v>421707.1</v>
      </c>
      <c r="AK169" s="122">
        <v>0</v>
      </c>
      <c r="AL169" s="122" t="s">
        <v>98</v>
      </c>
      <c r="AM169" s="122" t="s">
        <v>104</v>
      </c>
      <c r="AN169" s="122" t="s">
        <v>105</v>
      </c>
      <c r="AO169" s="122" t="s">
        <v>3045</v>
      </c>
      <c r="AP169" s="122" t="s">
        <v>625</v>
      </c>
      <c r="AQ169" s="124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4"/>
      <c r="BJ169" s="122"/>
      <c r="BK169" s="122"/>
      <c r="BL169" s="122"/>
      <c r="BM169" s="130"/>
      <c r="BN169" s="115"/>
      <c r="BO169" s="116"/>
      <c r="BP169" s="116"/>
      <c r="BQ169" s="117"/>
    </row>
    <row r="170" spans="1:69" x14ac:dyDescent="0.3">
      <c r="A170" s="108"/>
      <c r="B170" s="37"/>
      <c r="C170" s="41"/>
      <c r="D170" s="118">
        <v>44469</v>
      </c>
      <c r="E170" s="119">
        <v>156</v>
      </c>
      <c r="F170" s="196">
        <v>274385.40000000002</v>
      </c>
      <c r="G170" s="123">
        <v>274385.40000000002</v>
      </c>
      <c r="H170" s="123">
        <v>0</v>
      </c>
      <c r="I170" s="123">
        <v>0</v>
      </c>
      <c r="J170" s="123">
        <v>274385.40000000002</v>
      </c>
      <c r="K170" s="123">
        <v>0</v>
      </c>
      <c r="L170" s="123">
        <v>0</v>
      </c>
      <c r="M170" s="123">
        <v>0</v>
      </c>
      <c r="N170" s="123">
        <v>0</v>
      </c>
      <c r="O170" s="123">
        <v>274385.40000000002</v>
      </c>
      <c r="P170" s="123"/>
      <c r="Q170" s="624"/>
      <c r="R170" s="427" t="s">
        <v>3042</v>
      </c>
      <c r="S170" s="121"/>
      <c r="T170" s="122" t="s">
        <v>93</v>
      </c>
      <c r="U170" s="122" t="s">
        <v>94</v>
      </c>
      <c r="V170" s="122" t="s">
        <v>152</v>
      </c>
      <c r="W170" s="122" t="s">
        <v>626</v>
      </c>
      <c r="X170" s="122" t="s">
        <v>19</v>
      </c>
      <c r="Y170" s="122">
        <v>156</v>
      </c>
      <c r="Z170" s="653">
        <v>1.12233445566778E+39</v>
      </c>
      <c r="AA170" s="122" t="s">
        <v>96</v>
      </c>
      <c r="AB170" s="122" t="s">
        <v>3044</v>
      </c>
      <c r="AC170" s="427" t="s">
        <v>3042</v>
      </c>
      <c r="AD170" s="122" t="s">
        <v>97</v>
      </c>
      <c r="AE170" s="123">
        <v>274385.40000000002</v>
      </c>
      <c r="AF170" s="123">
        <v>0</v>
      </c>
      <c r="AG170" s="123">
        <v>0</v>
      </c>
      <c r="AH170" s="123">
        <v>0</v>
      </c>
      <c r="AI170" s="123">
        <v>0</v>
      </c>
      <c r="AJ170" s="123">
        <v>274385.40000000002</v>
      </c>
      <c r="AK170" s="122">
        <v>0</v>
      </c>
      <c r="AL170" s="122" t="s">
        <v>98</v>
      </c>
      <c r="AM170" s="122" t="s">
        <v>104</v>
      </c>
      <c r="AN170" s="122" t="s">
        <v>105</v>
      </c>
      <c r="AO170" s="122" t="s">
        <v>3045</v>
      </c>
      <c r="AP170" s="122" t="s">
        <v>627</v>
      </c>
      <c r="AQ170" s="124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4"/>
      <c r="BJ170" s="122"/>
      <c r="BK170" s="122"/>
      <c r="BL170" s="122"/>
      <c r="BM170" s="191"/>
      <c r="BN170" s="115"/>
      <c r="BO170" s="116"/>
      <c r="BP170" s="116"/>
      <c r="BQ170" s="116"/>
    </row>
    <row r="171" spans="1:69" x14ac:dyDescent="0.3">
      <c r="A171" s="108"/>
      <c r="B171" s="37"/>
      <c r="C171" s="41"/>
      <c r="D171" s="118">
        <v>44469</v>
      </c>
      <c r="E171" s="119">
        <v>157</v>
      </c>
      <c r="F171" s="196">
        <v>70912.3</v>
      </c>
      <c r="G171" s="123">
        <v>70912.3</v>
      </c>
      <c r="H171" s="123">
        <v>0</v>
      </c>
      <c r="I171" s="123">
        <v>0</v>
      </c>
      <c r="J171" s="123">
        <v>70912.3</v>
      </c>
      <c r="K171" s="123">
        <v>0</v>
      </c>
      <c r="L171" s="123">
        <v>0</v>
      </c>
      <c r="M171" s="123">
        <v>0</v>
      </c>
      <c r="N171" s="123">
        <v>0</v>
      </c>
      <c r="O171" s="123">
        <v>70912.3</v>
      </c>
      <c r="P171" s="123"/>
      <c r="Q171" s="624"/>
      <c r="R171" s="427" t="s">
        <v>3042</v>
      </c>
      <c r="S171" s="121"/>
      <c r="T171" s="122" t="s">
        <v>93</v>
      </c>
      <c r="U171" s="122" t="s">
        <v>94</v>
      </c>
      <c r="V171" s="122" t="s">
        <v>152</v>
      </c>
      <c r="W171" s="122" t="s">
        <v>628</v>
      </c>
      <c r="X171" s="122" t="s">
        <v>19</v>
      </c>
      <c r="Y171" s="122">
        <v>157</v>
      </c>
      <c r="Z171" s="653">
        <v>1.12233445566778E+39</v>
      </c>
      <c r="AA171" s="122" t="s">
        <v>96</v>
      </c>
      <c r="AB171" s="122" t="s">
        <v>3044</v>
      </c>
      <c r="AC171" s="427" t="s">
        <v>3042</v>
      </c>
      <c r="AD171" s="122" t="s">
        <v>97</v>
      </c>
      <c r="AE171" s="123">
        <v>70912.3</v>
      </c>
      <c r="AF171" s="123">
        <v>0</v>
      </c>
      <c r="AG171" s="123">
        <v>0</v>
      </c>
      <c r="AH171" s="123">
        <v>0</v>
      </c>
      <c r="AI171" s="123">
        <v>0</v>
      </c>
      <c r="AJ171" s="123">
        <v>70912.3</v>
      </c>
      <c r="AK171" s="122">
        <v>0</v>
      </c>
      <c r="AL171" s="122" t="s">
        <v>98</v>
      </c>
      <c r="AM171" s="122" t="s">
        <v>104</v>
      </c>
      <c r="AN171" s="122" t="s">
        <v>105</v>
      </c>
      <c r="AO171" s="122" t="s">
        <v>3045</v>
      </c>
      <c r="AP171" s="122" t="s">
        <v>629</v>
      </c>
      <c r="AQ171" s="124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4"/>
      <c r="BJ171" s="122"/>
      <c r="BK171" s="122"/>
      <c r="BL171" s="122"/>
      <c r="BM171" s="130"/>
      <c r="BN171" s="115"/>
      <c r="BO171" s="116"/>
      <c r="BP171" s="116"/>
      <c r="BQ171" s="116"/>
    </row>
    <row r="172" spans="1:69" x14ac:dyDescent="0.3">
      <c r="A172" s="108"/>
      <c r="B172" s="37"/>
      <c r="C172" s="41"/>
      <c r="D172" s="118">
        <v>44469</v>
      </c>
      <c r="E172" s="195">
        <v>158</v>
      </c>
      <c r="F172" s="196">
        <v>42864.9</v>
      </c>
      <c r="G172" s="123">
        <v>42864.9</v>
      </c>
      <c r="H172" s="123">
        <v>0</v>
      </c>
      <c r="I172" s="123">
        <v>0</v>
      </c>
      <c r="J172" s="123">
        <v>42864.9</v>
      </c>
      <c r="K172" s="123">
        <v>0</v>
      </c>
      <c r="L172" s="123">
        <v>0</v>
      </c>
      <c r="M172" s="123">
        <v>0</v>
      </c>
      <c r="N172" s="123">
        <v>0</v>
      </c>
      <c r="O172" s="123">
        <v>42864.9</v>
      </c>
      <c r="P172" s="123"/>
      <c r="Q172" s="624"/>
      <c r="R172" s="427" t="s">
        <v>3042</v>
      </c>
      <c r="S172" s="121"/>
      <c r="T172" s="122" t="s">
        <v>93</v>
      </c>
      <c r="U172" s="122" t="s">
        <v>94</v>
      </c>
      <c r="V172" s="122" t="s">
        <v>162</v>
      </c>
      <c r="W172" s="122" t="s">
        <v>630</v>
      </c>
      <c r="X172" s="122" t="s">
        <v>19</v>
      </c>
      <c r="Y172" s="122">
        <v>158</v>
      </c>
      <c r="Z172" s="653">
        <v>1.12233445566778E+39</v>
      </c>
      <c r="AA172" s="122" t="s">
        <v>96</v>
      </c>
      <c r="AB172" s="122" t="s">
        <v>3044</v>
      </c>
      <c r="AC172" s="427" t="s">
        <v>3042</v>
      </c>
      <c r="AD172" s="122" t="s">
        <v>97</v>
      </c>
      <c r="AE172" s="123">
        <v>42864.9</v>
      </c>
      <c r="AF172" s="123">
        <v>0</v>
      </c>
      <c r="AG172" s="123">
        <v>0</v>
      </c>
      <c r="AH172" s="123">
        <v>0</v>
      </c>
      <c r="AI172" s="123">
        <v>0</v>
      </c>
      <c r="AJ172" s="123">
        <v>42864.9</v>
      </c>
      <c r="AK172" s="122">
        <v>0</v>
      </c>
      <c r="AL172" s="122" t="s">
        <v>98</v>
      </c>
      <c r="AM172" s="122" t="s">
        <v>104</v>
      </c>
      <c r="AN172" s="122" t="s">
        <v>105</v>
      </c>
      <c r="AO172" s="122" t="s">
        <v>3045</v>
      </c>
      <c r="AP172" s="122" t="s">
        <v>631</v>
      </c>
      <c r="AQ172" s="124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4"/>
      <c r="BJ172" s="122"/>
      <c r="BK172" s="122"/>
      <c r="BL172" s="122"/>
      <c r="BM172" s="130"/>
      <c r="BN172" s="115"/>
      <c r="BO172" s="116"/>
      <c r="BP172" s="116"/>
      <c r="BQ172" s="116"/>
    </row>
    <row r="173" spans="1:69" x14ac:dyDescent="0.3">
      <c r="A173" s="108"/>
      <c r="B173" s="37"/>
      <c r="C173" s="41"/>
      <c r="D173" s="118">
        <v>44469</v>
      </c>
      <c r="E173" s="119">
        <v>159</v>
      </c>
      <c r="F173" s="196">
        <v>781069.1</v>
      </c>
      <c r="G173" s="123">
        <v>781069.1</v>
      </c>
      <c r="H173" s="123">
        <v>0</v>
      </c>
      <c r="I173" s="123">
        <v>0</v>
      </c>
      <c r="J173" s="123">
        <v>781069.1</v>
      </c>
      <c r="K173" s="123">
        <v>0</v>
      </c>
      <c r="L173" s="123">
        <v>0</v>
      </c>
      <c r="M173" s="123">
        <v>0</v>
      </c>
      <c r="N173" s="123">
        <v>0</v>
      </c>
      <c r="O173" s="123">
        <v>781069.1</v>
      </c>
      <c r="P173" s="123"/>
      <c r="Q173" s="614"/>
      <c r="R173" s="427" t="s">
        <v>3042</v>
      </c>
      <c r="S173" s="121"/>
      <c r="T173" s="122" t="s">
        <v>93</v>
      </c>
      <c r="U173" s="122" t="s">
        <v>94</v>
      </c>
      <c r="V173" s="122" t="s">
        <v>162</v>
      </c>
      <c r="W173" s="122" t="s">
        <v>632</v>
      </c>
      <c r="X173" s="122" t="s">
        <v>19</v>
      </c>
      <c r="Y173" s="122">
        <v>159</v>
      </c>
      <c r="Z173" s="653">
        <v>1.12233445566778E+39</v>
      </c>
      <c r="AA173" s="122" t="s">
        <v>96</v>
      </c>
      <c r="AB173" s="122" t="s">
        <v>3044</v>
      </c>
      <c r="AC173" s="427" t="s">
        <v>3042</v>
      </c>
      <c r="AD173" s="122" t="s">
        <v>97</v>
      </c>
      <c r="AE173" s="123">
        <v>781069.1</v>
      </c>
      <c r="AF173" s="123">
        <v>0</v>
      </c>
      <c r="AG173" s="123">
        <v>0</v>
      </c>
      <c r="AH173" s="123">
        <v>0</v>
      </c>
      <c r="AI173" s="123">
        <v>0</v>
      </c>
      <c r="AJ173" s="123">
        <v>781069.1</v>
      </c>
      <c r="AK173" s="122">
        <v>0</v>
      </c>
      <c r="AL173" s="122" t="s">
        <v>98</v>
      </c>
      <c r="AM173" s="122" t="s">
        <v>104</v>
      </c>
      <c r="AN173" s="122" t="s">
        <v>105</v>
      </c>
      <c r="AO173" s="122" t="s">
        <v>3045</v>
      </c>
      <c r="AP173" s="122" t="s">
        <v>633</v>
      </c>
      <c r="AQ173" s="124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4"/>
      <c r="BJ173" s="122"/>
      <c r="BK173" s="122"/>
      <c r="BL173" s="122"/>
      <c r="BM173" s="130"/>
      <c r="BN173" s="115"/>
      <c r="BO173" s="116"/>
      <c r="BP173" s="116"/>
      <c r="BQ173" s="117"/>
    </row>
    <row r="174" spans="1:69" x14ac:dyDescent="0.3">
      <c r="A174" s="108"/>
      <c r="B174" s="37"/>
      <c r="C174" s="41"/>
      <c r="D174" s="118">
        <v>44469</v>
      </c>
      <c r="E174" s="119">
        <v>160</v>
      </c>
      <c r="F174" s="196">
        <v>-248038.2</v>
      </c>
      <c r="G174" s="123">
        <v>0</v>
      </c>
      <c r="H174" s="123">
        <v>0</v>
      </c>
      <c r="I174" s="123">
        <v>0</v>
      </c>
      <c r="J174" s="123">
        <v>0</v>
      </c>
      <c r="K174" s="123">
        <v>248038.2</v>
      </c>
      <c r="L174" s="123">
        <v>0</v>
      </c>
      <c r="M174" s="123">
        <v>0</v>
      </c>
      <c r="N174" s="123">
        <v>248038.2</v>
      </c>
      <c r="O174" s="123">
        <v>-248038.2</v>
      </c>
      <c r="P174" s="123"/>
      <c r="Q174" s="624"/>
      <c r="R174" s="427" t="s">
        <v>3042</v>
      </c>
      <c r="S174" s="121"/>
      <c r="T174" s="122" t="s">
        <v>93</v>
      </c>
      <c r="U174" s="122" t="s">
        <v>115</v>
      </c>
      <c r="V174" s="122" t="s">
        <v>107</v>
      </c>
      <c r="W174" s="122" t="s">
        <v>634</v>
      </c>
      <c r="X174" s="122" t="s">
        <v>117</v>
      </c>
      <c r="Y174" s="122">
        <v>160</v>
      </c>
      <c r="Z174" s="653">
        <v>1.12233445566778E+39</v>
      </c>
      <c r="AA174" s="122" t="s">
        <v>96</v>
      </c>
      <c r="AB174" s="122" t="s">
        <v>3044</v>
      </c>
      <c r="AC174" s="427" t="s">
        <v>3042</v>
      </c>
      <c r="AD174" s="122" t="s">
        <v>118</v>
      </c>
      <c r="AE174" s="123">
        <v>248038.2</v>
      </c>
      <c r="AF174" s="123">
        <v>0</v>
      </c>
      <c r="AG174" s="123">
        <v>0</v>
      </c>
      <c r="AH174" s="123">
        <v>0</v>
      </c>
      <c r="AI174" s="123">
        <v>0</v>
      </c>
      <c r="AJ174" s="123">
        <v>248038.2</v>
      </c>
      <c r="AK174" s="122">
        <v>0</v>
      </c>
      <c r="AL174" s="122" t="s">
        <v>98</v>
      </c>
      <c r="AM174" s="122" t="s">
        <v>104</v>
      </c>
      <c r="AN174" s="122" t="s">
        <v>100</v>
      </c>
      <c r="AO174" s="122" t="s">
        <v>3045</v>
      </c>
      <c r="AP174" s="122" t="s">
        <v>635</v>
      </c>
      <c r="AQ174" s="124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4"/>
      <c r="BJ174" s="122"/>
      <c r="BK174" s="122"/>
      <c r="BL174" s="122"/>
      <c r="BM174" s="130"/>
      <c r="BN174" s="115"/>
      <c r="BO174" s="116"/>
      <c r="BP174" s="116"/>
      <c r="BQ174" s="116"/>
    </row>
    <row r="175" spans="1:69" x14ac:dyDescent="0.3">
      <c r="A175" s="108"/>
      <c r="B175" s="37"/>
      <c r="C175" s="41"/>
      <c r="D175" s="118">
        <v>44469</v>
      </c>
      <c r="E175" s="119">
        <v>161</v>
      </c>
      <c r="F175" s="196">
        <v>28332.42</v>
      </c>
      <c r="G175" s="123">
        <v>0</v>
      </c>
      <c r="H175" s="123">
        <v>24424.5</v>
      </c>
      <c r="I175" s="123">
        <v>3907.92</v>
      </c>
      <c r="J175" s="123">
        <v>28332.42</v>
      </c>
      <c r="K175" s="123">
        <v>0</v>
      </c>
      <c r="L175" s="123">
        <v>0</v>
      </c>
      <c r="M175" s="123">
        <v>0</v>
      </c>
      <c r="N175" s="123">
        <v>0</v>
      </c>
      <c r="O175" s="123">
        <v>28332.42</v>
      </c>
      <c r="P175" s="123"/>
      <c r="Q175" s="614"/>
      <c r="R175" s="427" t="s">
        <v>3042</v>
      </c>
      <c r="S175" s="121"/>
      <c r="T175" s="122" t="s">
        <v>93</v>
      </c>
      <c r="U175" s="122" t="s">
        <v>94</v>
      </c>
      <c r="V175" s="122" t="s">
        <v>162</v>
      </c>
      <c r="W175" s="122" t="s">
        <v>636</v>
      </c>
      <c r="X175" s="122" t="s">
        <v>19</v>
      </c>
      <c r="Y175" s="122">
        <v>161</v>
      </c>
      <c r="Z175" s="653">
        <v>1.12233445566778E+39</v>
      </c>
      <c r="AA175" s="122" t="s">
        <v>96</v>
      </c>
      <c r="AB175" s="122" t="s">
        <v>3044</v>
      </c>
      <c r="AC175" s="427" t="s">
        <v>3042</v>
      </c>
      <c r="AD175" s="122" t="s">
        <v>97</v>
      </c>
      <c r="AE175" s="123">
        <v>24424.5</v>
      </c>
      <c r="AF175" s="123">
        <v>0</v>
      </c>
      <c r="AG175" s="123">
        <v>3907.92</v>
      </c>
      <c r="AH175" s="123">
        <v>0</v>
      </c>
      <c r="AI175" s="123">
        <v>0</v>
      </c>
      <c r="AJ175" s="123">
        <v>28332.42</v>
      </c>
      <c r="AK175" s="122">
        <v>3907.92</v>
      </c>
      <c r="AL175" s="122" t="s">
        <v>98</v>
      </c>
      <c r="AM175" s="122" t="s">
        <v>104</v>
      </c>
      <c r="AN175" s="122" t="s">
        <v>105</v>
      </c>
      <c r="AO175" s="122" t="s">
        <v>3045</v>
      </c>
      <c r="AP175" s="122" t="s">
        <v>637</v>
      </c>
      <c r="AQ175" s="124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4"/>
      <c r="BJ175" s="122"/>
      <c r="BK175" s="122"/>
      <c r="BL175" s="122"/>
      <c r="BM175" s="130"/>
      <c r="BN175" s="115"/>
      <c r="BO175" s="116"/>
      <c r="BP175" s="116"/>
      <c r="BQ175" s="117"/>
    </row>
    <row r="176" spans="1:69" x14ac:dyDescent="0.3">
      <c r="A176" s="108"/>
      <c r="B176" s="37"/>
      <c r="C176" s="41"/>
      <c r="D176" s="118">
        <v>44469</v>
      </c>
      <c r="E176" s="195">
        <v>162</v>
      </c>
      <c r="F176" s="196">
        <v>61187.5</v>
      </c>
      <c r="G176" s="123">
        <v>61187.5</v>
      </c>
      <c r="H176" s="123">
        <v>0</v>
      </c>
      <c r="I176" s="123">
        <v>0</v>
      </c>
      <c r="J176" s="123">
        <v>61187.5</v>
      </c>
      <c r="K176" s="123">
        <v>0</v>
      </c>
      <c r="L176" s="123">
        <v>0</v>
      </c>
      <c r="M176" s="123">
        <v>0</v>
      </c>
      <c r="N176" s="123">
        <v>0</v>
      </c>
      <c r="O176" s="123">
        <v>61187.5</v>
      </c>
      <c r="P176" s="123"/>
      <c r="Q176" s="614"/>
      <c r="R176" s="427" t="s">
        <v>3042</v>
      </c>
      <c r="S176" s="121"/>
      <c r="T176" s="122" t="s">
        <v>93</v>
      </c>
      <c r="U176" s="122" t="s">
        <v>94</v>
      </c>
      <c r="V176" s="122" t="s">
        <v>162</v>
      </c>
      <c r="W176" s="122" t="s">
        <v>638</v>
      </c>
      <c r="X176" s="122" t="s">
        <v>19</v>
      </c>
      <c r="Y176" s="122">
        <v>162</v>
      </c>
      <c r="Z176" s="653">
        <v>1.12233445566778E+39</v>
      </c>
      <c r="AA176" s="122" t="s">
        <v>96</v>
      </c>
      <c r="AB176" s="122" t="s">
        <v>3044</v>
      </c>
      <c r="AC176" s="427" t="s">
        <v>3042</v>
      </c>
      <c r="AD176" s="122" t="s">
        <v>97</v>
      </c>
      <c r="AE176" s="123">
        <v>61187.5</v>
      </c>
      <c r="AF176" s="123">
        <v>0</v>
      </c>
      <c r="AG176" s="123">
        <v>0</v>
      </c>
      <c r="AH176" s="123">
        <v>0</v>
      </c>
      <c r="AI176" s="123">
        <v>0</v>
      </c>
      <c r="AJ176" s="123">
        <v>61187.5</v>
      </c>
      <c r="AK176" s="122">
        <v>0</v>
      </c>
      <c r="AL176" s="122" t="s">
        <v>98</v>
      </c>
      <c r="AM176" s="122" t="s">
        <v>104</v>
      </c>
      <c r="AN176" s="122" t="s">
        <v>105</v>
      </c>
      <c r="AO176" s="122" t="s">
        <v>3045</v>
      </c>
      <c r="AP176" s="122" t="s">
        <v>639</v>
      </c>
      <c r="AQ176" s="124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4"/>
      <c r="BJ176" s="122"/>
      <c r="BK176" s="122"/>
      <c r="BL176" s="122"/>
      <c r="BM176" s="130"/>
      <c r="BN176" s="115"/>
      <c r="BO176" s="116"/>
      <c r="BP176" s="116"/>
      <c r="BQ176" s="117"/>
    </row>
    <row r="177" spans="1:69" x14ac:dyDescent="0.3">
      <c r="A177" s="108"/>
      <c r="B177" s="37"/>
      <c r="C177" s="41"/>
      <c r="D177" s="118">
        <v>44469</v>
      </c>
      <c r="E177" s="119">
        <v>163</v>
      </c>
      <c r="F177" s="196">
        <v>147925.4</v>
      </c>
      <c r="G177" s="123">
        <v>2.4999999994179234E-2</v>
      </c>
      <c r="H177" s="123">
        <v>127521.875</v>
      </c>
      <c r="I177" s="123">
        <v>20403.5</v>
      </c>
      <c r="J177" s="123">
        <v>147925.4</v>
      </c>
      <c r="K177" s="123">
        <v>0</v>
      </c>
      <c r="L177" s="123">
        <v>0</v>
      </c>
      <c r="M177" s="123">
        <v>0</v>
      </c>
      <c r="N177" s="123">
        <v>0</v>
      </c>
      <c r="O177" s="123">
        <v>147925.4</v>
      </c>
      <c r="P177" s="123"/>
      <c r="Q177" s="614"/>
      <c r="R177" s="427" t="s">
        <v>3042</v>
      </c>
      <c r="S177" s="121"/>
      <c r="T177" s="122" t="s">
        <v>93</v>
      </c>
      <c r="U177" s="122" t="s">
        <v>94</v>
      </c>
      <c r="V177" s="122" t="s">
        <v>162</v>
      </c>
      <c r="W177" s="122" t="s">
        <v>640</v>
      </c>
      <c r="X177" s="122" t="s">
        <v>19</v>
      </c>
      <c r="Y177" s="122">
        <v>163</v>
      </c>
      <c r="Z177" s="653">
        <v>1.12233445566778E+39</v>
      </c>
      <c r="AA177" s="122" t="s">
        <v>96</v>
      </c>
      <c r="AB177" s="122" t="s">
        <v>3044</v>
      </c>
      <c r="AC177" s="427" t="s">
        <v>3042</v>
      </c>
      <c r="AD177" s="122" t="s">
        <v>97</v>
      </c>
      <c r="AE177" s="123">
        <v>127521.9</v>
      </c>
      <c r="AF177" s="123">
        <v>0</v>
      </c>
      <c r="AG177" s="123">
        <v>20403.5</v>
      </c>
      <c r="AH177" s="123">
        <v>0</v>
      </c>
      <c r="AI177" s="123">
        <v>0</v>
      </c>
      <c r="AJ177" s="123">
        <v>147925.4</v>
      </c>
      <c r="AK177" s="122">
        <v>20403.5</v>
      </c>
      <c r="AL177" s="122" t="s">
        <v>98</v>
      </c>
      <c r="AM177" s="122" t="s">
        <v>104</v>
      </c>
      <c r="AN177" s="122" t="s">
        <v>105</v>
      </c>
      <c r="AO177" s="122" t="s">
        <v>3045</v>
      </c>
      <c r="AP177" s="122" t="s">
        <v>641</v>
      </c>
      <c r="AQ177" s="124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4"/>
      <c r="BJ177" s="122"/>
      <c r="BK177" s="122"/>
      <c r="BL177" s="122"/>
      <c r="BM177" s="130"/>
      <c r="BN177" s="115"/>
      <c r="BO177" s="116"/>
      <c r="BP177" s="116"/>
      <c r="BQ177" s="117"/>
    </row>
    <row r="178" spans="1:69" x14ac:dyDescent="0.3">
      <c r="A178" s="108"/>
      <c r="B178" s="37"/>
      <c r="C178" s="41"/>
      <c r="D178" s="118">
        <v>44469</v>
      </c>
      <c r="E178" s="119">
        <v>164</v>
      </c>
      <c r="F178" s="196">
        <v>72929.8</v>
      </c>
      <c r="G178" s="123">
        <v>72929.8</v>
      </c>
      <c r="H178" s="123">
        <v>0</v>
      </c>
      <c r="I178" s="123">
        <v>0</v>
      </c>
      <c r="J178" s="123">
        <v>72929.8</v>
      </c>
      <c r="K178" s="123">
        <v>0</v>
      </c>
      <c r="L178" s="123">
        <v>0</v>
      </c>
      <c r="M178" s="123">
        <v>0</v>
      </c>
      <c r="N178" s="123">
        <v>0</v>
      </c>
      <c r="O178" s="123">
        <v>72929.8</v>
      </c>
      <c r="P178" s="123"/>
      <c r="Q178" s="614"/>
      <c r="R178" s="427" t="s">
        <v>3042</v>
      </c>
      <c r="S178" s="121"/>
      <c r="T178" s="122" t="s">
        <v>93</v>
      </c>
      <c r="U178" s="122" t="s">
        <v>94</v>
      </c>
      <c r="V178" s="122" t="s">
        <v>162</v>
      </c>
      <c r="W178" s="122" t="s">
        <v>642</v>
      </c>
      <c r="X178" s="122" t="s">
        <v>19</v>
      </c>
      <c r="Y178" s="122">
        <v>164</v>
      </c>
      <c r="Z178" s="653">
        <v>1.12233445566778E+39</v>
      </c>
      <c r="AA178" s="122" t="s">
        <v>96</v>
      </c>
      <c r="AB178" s="122" t="s">
        <v>3044</v>
      </c>
      <c r="AC178" s="427" t="s">
        <v>3042</v>
      </c>
      <c r="AD178" s="122" t="s">
        <v>97</v>
      </c>
      <c r="AE178" s="123">
        <v>72929.8</v>
      </c>
      <c r="AF178" s="123">
        <v>0</v>
      </c>
      <c r="AG178" s="123">
        <v>0</v>
      </c>
      <c r="AH178" s="123">
        <v>0</v>
      </c>
      <c r="AI178" s="123">
        <v>0</v>
      </c>
      <c r="AJ178" s="123">
        <v>72929.8</v>
      </c>
      <c r="AK178" s="122">
        <v>0</v>
      </c>
      <c r="AL178" s="122" t="s">
        <v>98</v>
      </c>
      <c r="AM178" s="122" t="s">
        <v>104</v>
      </c>
      <c r="AN178" s="122" t="s">
        <v>105</v>
      </c>
      <c r="AO178" s="122" t="s">
        <v>3045</v>
      </c>
      <c r="AP178" s="122" t="s">
        <v>643</v>
      </c>
      <c r="AQ178" s="124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4"/>
      <c r="BJ178" s="122"/>
      <c r="BK178" s="122"/>
      <c r="BL178" s="122"/>
      <c r="BM178" s="130"/>
      <c r="BN178" s="115"/>
      <c r="BO178" s="116"/>
      <c r="BP178" s="116"/>
      <c r="BQ178" s="117"/>
    </row>
    <row r="179" spans="1:69" x14ac:dyDescent="0.3">
      <c r="A179" s="108"/>
      <c r="B179" s="37"/>
      <c r="C179" s="41"/>
      <c r="D179" s="118">
        <v>44469</v>
      </c>
      <c r="E179" s="119">
        <v>165</v>
      </c>
      <c r="F179" s="196">
        <v>462775.4</v>
      </c>
      <c r="G179" s="123">
        <v>462775.4</v>
      </c>
      <c r="H179" s="123">
        <v>0</v>
      </c>
      <c r="I179" s="123">
        <v>0</v>
      </c>
      <c r="J179" s="123">
        <v>462775.4</v>
      </c>
      <c r="K179" s="123">
        <v>0</v>
      </c>
      <c r="L179" s="123">
        <v>0</v>
      </c>
      <c r="M179" s="123">
        <v>0</v>
      </c>
      <c r="N179" s="123">
        <v>0</v>
      </c>
      <c r="O179" s="123">
        <v>462775.4</v>
      </c>
      <c r="P179" s="123"/>
      <c r="Q179" s="614"/>
      <c r="R179" s="427" t="s">
        <v>3042</v>
      </c>
      <c r="S179" s="121"/>
      <c r="T179" s="122" t="s">
        <v>93</v>
      </c>
      <c r="U179" s="122" t="s">
        <v>94</v>
      </c>
      <c r="V179" s="122" t="s">
        <v>180</v>
      </c>
      <c r="W179" s="122" t="s">
        <v>644</v>
      </c>
      <c r="X179" s="122" t="s">
        <v>19</v>
      </c>
      <c r="Y179" s="122">
        <v>165</v>
      </c>
      <c r="Z179" s="653">
        <v>1.12233445566778E+39</v>
      </c>
      <c r="AA179" s="122" t="s">
        <v>96</v>
      </c>
      <c r="AB179" s="122" t="s">
        <v>3044</v>
      </c>
      <c r="AC179" s="427" t="s">
        <v>3042</v>
      </c>
      <c r="AD179" s="122" t="s">
        <v>97</v>
      </c>
      <c r="AE179" s="123">
        <v>462775.4</v>
      </c>
      <c r="AF179" s="123">
        <v>0</v>
      </c>
      <c r="AG179" s="123">
        <v>0</v>
      </c>
      <c r="AH179" s="123">
        <v>0</v>
      </c>
      <c r="AI179" s="123">
        <v>0</v>
      </c>
      <c r="AJ179" s="123">
        <v>462775.4</v>
      </c>
      <c r="AK179" s="122">
        <v>0</v>
      </c>
      <c r="AL179" s="122" t="s">
        <v>98</v>
      </c>
      <c r="AM179" s="122" t="s">
        <v>104</v>
      </c>
      <c r="AN179" s="122" t="s">
        <v>105</v>
      </c>
      <c r="AO179" s="122" t="s">
        <v>3045</v>
      </c>
      <c r="AP179" s="122" t="s">
        <v>645</v>
      </c>
      <c r="AQ179" s="124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4"/>
      <c r="BJ179" s="122"/>
      <c r="BK179" s="122"/>
      <c r="BL179" s="122"/>
      <c r="BM179" s="130"/>
      <c r="BN179" s="115"/>
      <c r="BO179" s="116"/>
      <c r="BP179" s="116"/>
      <c r="BQ179" s="117"/>
    </row>
    <row r="180" spans="1:69" x14ac:dyDescent="0.3">
      <c r="A180" s="108"/>
      <c r="B180" s="37"/>
      <c r="C180" s="41"/>
      <c r="D180" s="118">
        <v>44469</v>
      </c>
      <c r="E180" s="195">
        <v>166</v>
      </c>
      <c r="F180" s="196">
        <v>58472.47</v>
      </c>
      <c r="G180" s="123">
        <v>-1.2499999998908606E-2</v>
      </c>
      <c r="H180" s="123">
        <v>50407.3125</v>
      </c>
      <c r="I180" s="123">
        <v>8065.17</v>
      </c>
      <c r="J180" s="123">
        <v>58472.47</v>
      </c>
      <c r="K180" s="123">
        <v>0</v>
      </c>
      <c r="L180" s="123">
        <v>0</v>
      </c>
      <c r="M180" s="123">
        <v>0</v>
      </c>
      <c r="N180" s="123">
        <v>0</v>
      </c>
      <c r="O180" s="123">
        <v>58472.47</v>
      </c>
      <c r="P180" s="123"/>
      <c r="Q180" s="614"/>
      <c r="R180" s="427" t="s">
        <v>3042</v>
      </c>
      <c r="S180" s="121"/>
      <c r="T180" s="122" t="s">
        <v>93</v>
      </c>
      <c r="U180" s="122" t="s">
        <v>94</v>
      </c>
      <c r="V180" s="122" t="s">
        <v>180</v>
      </c>
      <c r="W180" s="122" t="s">
        <v>646</v>
      </c>
      <c r="X180" s="122" t="s">
        <v>19</v>
      </c>
      <c r="Y180" s="122">
        <v>166</v>
      </c>
      <c r="Z180" s="653">
        <v>1.12233445566778E+39</v>
      </c>
      <c r="AA180" s="122" t="s">
        <v>96</v>
      </c>
      <c r="AB180" s="122" t="s">
        <v>3044</v>
      </c>
      <c r="AC180" s="427" t="s">
        <v>3042</v>
      </c>
      <c r="AD180" s="122" t="s">
        <v>97</v>
      </c>
      <c r="AE180" s="123">
        <v>50407.3</v>
      </c>
      <c r="AF180" s="123">
        <v>0</v>
      </c>
      <c r="AG180" s="123">
        <v>8065.17</v>
      </c>
      <c r="AH180" s="123">
        <v>0</v>
      </c>
      <c r="AI180" s="123">
        <v>0</v>
      </c>
      <c r="AJ180" s="123">
        <v>58472.47</v>
      </c>
      <c r="AK180" s="122">
        <v>8065.17</v>
      </c>
      <c r="AL180" s="122" t="s">
        <v>98</v>
      </c>
      <c r="AM180" s="122" t="s">
        <v>104</v>
      </c>
      <c r="AN180" s="122" t="s">
        <v>105</v>
      </c>
      <c r="AO180" s="122" t="s">
        <v>3045</v>
      </c>
      <c r="AP180" s="122" t="s">
        <v>647</v>
      </c>
      <c r="AQ180" s="124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4"/>
      <c r="BJ180" s="122"/>
      <c r="BK180" s="122"/>
      <c r="BL180" s="122"/>
      <c r="BM180" s="130"/>
      <c r="BN180" s="115"/>
      <c r="BO180" s="116"/>
      <c r="BP180" s="116"/>
      <c r="BQ180" s="117"/>
    </row>
    <row r="181" spans="1:69" x14ac:dyDescent="0.3">
      <c r="A181" s="108"/>
      <c r="B181" s="37"/>
      <c r="C181" s="41"/>
      <c r="D181" s="118">
        <v>44469</v>
      </c>
      <c r="E181" s="119">
        <v>167</v>
      </c>
      <c r="F181" s="196">
        <v>350545.9</v>
      </c>
      <c r="G181" s="123">
        <v>350545.9</v>
      </c>
      <c r="H181" s="123">
        <v>0</v>
      </c>
      <c r="I181" s="123">
        <v>0</v>
      </c>
      <c r="J181" s="123">
        <v>350545.9</v>
      </c>
      <c r="K181" s="123">
        <v>0</v>
      </c>
      <c r="L181" s="123">
        <v>0</v>
      </c>
      <c r="M181" s="123">
        <v>0</v>
      </c>
      <c r="N181" s="123">
        <v>0</v>
      </c>
      <c r="O181" s="123">
        <v>350545.9</v>
      </c>
      <c r="P181" s="123"/>
      <c r="Q181" s="614"/>
      <c r="R181" s="427" t="s">
        <v>3042</v>
      </c>
      <c r="S181" s="121"/>
      <c r="T181" s="122" t="s">
        <v>93</v>
      </c>
      <c r="U181" s="122" t="s">
        <v>94</v>
      </c>
      <c r="V181" s="122" t="s">
        <v>180</v>
      </c>
      <c r="W181" s="122" t="s">
        <v>648</v>
      </c>
      <c r="X181" s="122" t="s">
        <v>19</v>
      </c>
      <c r="Y181" s="122">
        <v>167</v>
      </c>
      <c r="Z181" s="653">
        <v>1.12233445566778E+39</v>
      </c>
      <c r="AA181" s="122" t="s">
        <v>96</v>
      </c>
      <c r="AB181" s="122" t="s">
        <v>3044</v>
      </c>
      <c r="AC181" s="427" t="s">
        <v>3042</v>
      </c>
      <c r="AD181" s="122" t="s">
        <v>97</v>
      </c>
      <c r="AE181" s="123">
        <v>350545.9</v>
      </c>
      <c r="AF181" s="123">
        <v>0</v>
      </c>
      <c r="AG181" s="123">
        <v>0</v>
      </c>
      <c r="AH181" s="123">
        <v>0</v>
      </c>
      <c r="AI181" s="123">
        <v>0</v>
      </c>
      <c r="AJ181" s="123">
        <v>350545.9</v>
      </c>
      <c r="AK181" s="122">
        <v>0</v>
      </c>
      <c r="AL181" s="122" t="s">
        <v>98</v>
      </c>
      <c r="AM181" s="122" t="s">
        <v>104</v>
      </c>
      <c r="AN181" s="122" t="s">
        <v>105</v>
      </c>
      <c r="AO181" s="122" t="s">
        <v>3045</v>
      </c>
      <c r="AP181" s="122" t="s">
        <v>649</v>
      </c>
      <c r="AQ181" s="124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4"/>
      <c r="BJ181" s="122"/>
      <c r="BK181" s="122"/>
      <c r="BL181" s="122"/>
      <c r="BM181" s="130"/>
      <c r="BN181" s="115"/>
      <c r="BO181" s="116"/>
      <c r="BP181" s="116"/>
      <c r="BQ181" s="117"/>
    </row>
    <row r="182" spans="1:69" x14ac:dyDescent="0.3">
      <c r="A182" s="108"/>
      <c r="B182" s="37"/>
      <c r="C182" s="41"/>
      <c r="D182" s="118">
        <v>44469</v>
      </c>
      <c r="E182" s="119">
        <v>168</v>
      </c>
      <c r="F182" s="196">
        <v>-79068.800000000003</v>
      </c>
      <c r="G182" s="123">
        <v>0</v>
      </c>
      <c r="H182" s="123">
        <v>0</v>
      </c>
      <c r="I182" s="123">
        <v>0</v>
      </c>
      <c r="J182" s="123">
        <v>0</v>
      </c>
      <c r="K182" s="123">
        <v>79068.800000000003</v>
      </c>
      <c r="L182" s="123">
        <v>0</v>
      </c>
      <c r="M182" s="123">
        <v>0</v>
      </c>
      <c r="N182" s="123">
        <v>79068.800000000003</v>
      </c>
      <c r="O182" s="123">
        <v>-79068.800000000003</v>
      </c>
      <c r="P182" s="123"/>
      <c r="Q182" s="614"/>
      <c r="R182" s="427" t="s">
        <v>3042</v>
      </c>
      <c r="S182" s="121"/>
      <c r="T182" s="122" t="s">
        <v>93</v>
      </c>
      <c r="U182" s="122" t="s">
        <v>115</v>
      </c>
      <c r="V182" s="122" t="s">
        <v>274</v>
      </c>
      <c r="W182" s="122" t="s">
        <v>650</v>
      </c>
      <c r="X182" s="122" t="s">
        <v>117</v>
      </c>
      <c r="Y182" s="122">
        <v>168</v>
      </c>
      <c r="Z182" s="653">
        <v>1.12233445566778E+39</v>
      </c>
      <c r="AA182" s="122" t="s">
        <v>96</v>
      </c>
      <c r="AB182" s="122" t="s">
        <v>3044</v>
      </c>
      <c r="AC182" s="427" t="s">
        <v>3042</v>
      </c>
      <c r="AD182" s="122" t="s">
        <v>118</v>
      </c>
      <c r="AE182" s="123">
        <v>79068.800000000003</v>
      </c>
      <c r="AF182" s="123">
        <v>0</v>
      </c>
      <c r="AG182" s="123">
        <v>0</v>
      </c>
      <c r="AH182" s="123">
        <v>0</v>
      </c>
      <c r="AI182" s="123">
        <v>0</v>
      </c>
      <c r="AJ182" s="123">
        <v>79068.800000000003</v>
      </c>
      <c r="AK182" s="122">
        <v>0</v>
      </c>
      <c r="AL182" s="122" t="s">
        <v>98</v>
      </c>
      <c r="AM182" s="122" t="s">
        <v>104</v>
      </c>
      <c r="AN182" s="122" t="s">
        <v>100</v>
      </c>
      <c r="AO182" s="122" t="s">
        <v>3045</v>
      </c>
      <c r="AP182" s="122" t="s">
        <v>651</v>
      </c>
      <c r="AQ182" s="124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4"/>
      <c r="BJ182" s="122"/>
      <c r="BK182" s="122"/>
      <c r="BL182" s="122"/>
      <c r="BM182" s="130"/>
      <c r="BN182" s="115"/>
      <c r="BO182" s="116"/>
      <c r="BP182" s="116"/>
      <c r="BQ182" s="117"/>
    </row>
    <row r="183" spans="1:69" x14ac:dyDescent="0.3">
      <c r="A183" s="108"/>
      <c r="B183" s="37"/>
      <c r="C183" s="41"/>
      <c r="D183" s="118">
        <v>44469</v>
      </c>
      <c r="E183" s="119">
        <v>169</v>
      </c>
      <c r="F183" s="196">
        <v>274082.94</v>
      </c>
      <c r="G183" s="123">
        <v>2.5000000001455192E-2</v>
      </c>
      <c r="H183" s="123">
        <v>236278.375</v>
      </c>
      <c r="I183" s="123">
        <v>37804.54</v>
      </c>
      <c r="J183" s="123">
        <v>274082.94</v>
      </c>
      <c r="K183" s="123">
        <v>0</v>
      </c>
      <c r="L183" s="123">
        <v>0</v>
      </c>
      <c r="M183" s="123">
        <v>0</v>
      </c>
      <c r="N183" s="123">
        <v>0</v>
      </c>
      <c r="O183" s="123">
        <v>274082.94</v>
      </c>
      <c r="P183" s="123"/>
      <c r="Q183" s="624"/>
      <c r="R183" s="427" t="s">
        <v>3042</v>
      </c>
      <c r="S183" s="121"/>
      <c r="T183" s="122" t="s">
        <v>93</v>
      </c>
      <c r="U183" s="122" t="s">
        <v>94</v>
      </c>
      <c r="V183" s="122" t="s">
        <v>180</v>
      </c>
      <c r="W183" s="122" t="s">
        <v>652</v>
      </c>
      <c r="X183" s="122" t="s">
        <v>19</v>
      </c>
      <c r="Y183" s="122">
        <v>169</v>
      </c>
      <c r="Z183" s="653">
        <v>1.12233445566778E+39</v>
      </c>
      <c r="AA183" s="122" t="s">
        <v>96</v>
      </c>
      <c r="AB183" s="122" t="s">
        <v>3044</v>
      </c>
      <c r="AC183" s="427" t="s">
        <v>3042</v>
      </c>
      <c r="AD183" s="122" t="s">
        <v>97</v>
      </c>
      <c r="AE183" s="123">
        <v>236278.39999999999</v>
      </c>
      <c r="AF183" s="123">
        <v>0</v>
      </c>
      <c r="AG183" s="123">
        <v>37804.54</v>
      </c>
      <c r="AH183" s="123">
        <v>0</v>
      </c>
      <c r="AI183" s="123">
        <v>0</v>
      </c>
      <c r="AJ183" s="123">
        <v>274082.94</v>
      </c>
      <c r="AK183" s="122">
        <v>37804.54</v>
      </c>
      <c r="AL183" s="122" t="s">
        <v>98</v>
      </c>
      <c r="AM183" s="122" t="s">
        <v>104</v>
      </c>
      <c r="AN183" s="122" t="s">
        <v>105</v>
      </c>
      <c r="AO183" s="122" t="s">
        <v>3045</v>
      </c>
      <c r="AP183" s="122" t="s">
        <v>653</v>
      </c>
      <c r="AQ183" s="124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4"/>
      <c r="BJ183" s="122"/>
      <c r="BK183" s="122"/>
      <c r="BL183" s="122"/>
      <c r="BM183" s="130"/>
      <c r="BN183" s="115"/>
      <c r="BO183" s="116"/>
      <c r="BP183" s="116"/>
      <c r="BQ183" s="116"/>
    </row>
    <row r="184" spans="1:69" x14ac:dyDescent="0.3">
      <c r="A184" s="108"/>
      <c r="B184" s="37"/>
      <c r="C184" s="41"/>
      <c r="D184" s="118">
        <v>44469</v>
      </c>
      <c r="E184" s="195">
        <v>170</v>
      </c>
      <c r="F184" s="196">
        <v>4237.3999999999996</v>
      </c>
      <c r="G184" s="123">
        <v>4237.3999999999996</v>
      </c>
      <c r="H184" s="123">
        <v>0</v>
      </c>
      <c r="I184" s="123">
        <v>0</v>
      </c>
      <c r="J184" s="123">
        <v>4237.3999999999996</v>
      </c>
      <c r="K184" s="123">
        <v>0</v>
      </c>
      <c r="L184" s="123">
        <v>0</v>
      </c>
      <c r="M184" s="123">
        <v>0</v>
      </c>
      <c r="N184" s="123">
        <v>0</v>
      </c>
      <c r="O184" s="123">
        <v>4237.3999999999996</v>
      </c>
      <c r="P184" s="123"/>
      <c r="Q184" s="624"/>
      <c r="R184" s="427" t="s">
        <v>3042</v>
      </c>
      <c r="S184" s="121"/>
      <c r="T184" s="122" t="s">
        <v>93</v>
      </c>
      <c r="U184" s="122" t="s">
        <v>94</v>
      </c>
      <c r="V184" s="122" t="s">
        <v>180</v>
      </c>
      <c r="W184" s="122" t="s">
        <v>654</v>
      </c>
      <c r="X184" s="122" t="s">
        <v>19</v>
      </c>
      <c r="Y184" s="122">
        <v>170</v>
      </c>
      <c r="Z184" s="653">
        <v>1.12233445566778E+39</v>
      </c>
      <c r="AA184" s="122" t="s">
        <v>96</v>
      </c>
      <c r="AB184" s="122" t="s">
        <v>3044</v>
      </c>
      <c r="AC184" s="427" t="s">
        <v>3042</v>
      </c>
      <c r="AD184" s="122" t="s">
        <v>97</v>
      </c>
      <c r="AE184" s="123">
        <v>4237.3999999999996</v>
      </c>
      <c r="AF184" s="123">
        <v>0</v>
      </c>
      <c r="AG184" s="123">
        <v>0</v>
      </c>
      <c r="AH184" s="123">
        <v>0</v>
      </c>
      <c r="AI184" s="123">
        <v>0</v>
      </c>
      <c r="AJ184" s="123">
        <v>4237.3999999999996</v>
      </c>
      <c r="AK184" s="122">
        <v>0</v>
      </c>
      <c r="AL184" s="122" t="s">
        <v>98</v>
      </c>
      <c r="AM184" s="122" t="s">
        <v>104</v>
      </c>
      <c r="AN184" s="122" t="s">
        <v>105</v>
      </c>
      <c r="AO184" s="122" t="s">
        <v>3045</v>
      </c>
      <c r="AP184" s="122" t="s">
        <v>655</v>
      </c>
      <c r="AQ184" s="124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  <c r="BG184" s="122"/>
      <c r="BH184" s="122"/>
      <c r="BI184" s="124"/>
      <c r="BJ184" s="122"/>
      <c r="BK184" s="122"/>
      <c r="BL184" s="122"/>
      <c r="BM184" s="130"/>
      <c r="BN184" s="115"/>
      <c r="BO184" s="116"/>
      <c r="BP184" s="116"/>
      <c r="BQ184" s="116"/>
    </row>
    <row r="185" spans="1:69" x14ac:dyDescent="0.3">
      <c r="A185" s="108"/>
      <c r="B185" s="37"/>
      <c r="C185" s="41"/>
      <c r="D185" s="118">
        <v>44469</v>
      </c>
      <c r="E185" s="119">
        <v>171</v>
      </c>
      <c r="F185" s="196">
        <v>64586.02</v>
      </c>
      <c r="G185" s="123">
        <v>-2.5000000003274181E-2</v>
      </c>
      <c r="H185" s="123">
        <v>55677.625</v>
      </c>
      <c r="I185" s="123">
        <v>8908.42</v>
      </c>
      <c r="J185" s="123">
        <v>64586.02</v>
      </c>
      <c r="K185" s="123">
        <v>0</v>
      </c>
      <c r="L185" s="123">
        <v>0</v>
      </c>
      <c r="M185" s="123">
        <v>0</v>
      </c>
      <c r="N185" s="123">
        <v>0</v>
      </c>
      <c r="O185" s="123">
        <v>64586.02</v>
      </c>
      <c r="P185" s="123"/>
      <c r="Q185" s="624"/>
      <c r="R185" s="427" t="s">
        <v>3042</v>
      </c>
      <c r="S185" s="121"/>
      <c r="T185" s="122" t="s">
        <v>93</v>
      </c>
      <c r="U185" s="122" t="s">
        <v>94</v>
      </c>
      <c r="V185" s="122" t="s">
        <v>185</v>
      </c>
      <c r="W185" s="122" t="s">
        <v>656</v>
      </c>
      <c r="X185" s="122" t="s">
        <v>19</v>
      </c>
      <c r="Y185" s="122">
        <v>171</v>
      </c>
      <c r="Z185" s="653">
        <v>1.12233445566778E+39</v>
      </c>
      <c r="AA185" s="122" t="s">
        <v>96</v>
      </c>
      <c r="AB185" s="122" t="s">
        <v>3044</v>
      </c>
      <c r="AC185" s="427" t="s">
        <v>3042</v>
      </c>
      <c r="AD185" s="122" t="s">
        <v>97</v>
      </c>
      <c r="AE185" s="123">
        <v>55677.599999999999</v>
      </c>
      <c r="AF185" s="123">
        <v>0</v>
      </c>
      <c r="AG185" s="123">
        <v>8908.42</v>
      </c>
      <c r="AH185" s="123">
        <v>0</v>
      </c>
      <c r="AI185" s="123">
        <v>0</v>
      </c>
      <c r="AJ185" s="123">
        <v>64586.02</v>
      </c>
      <c r="AK185" s="122">
        <v>8908.42</v>
      </c>
      <c r="AL185" s="122" t="s">
        <v>98</v>
      </c>
      <c r="AM185" s="122" t="s">
        <v>104</v>
      </c>
      <c r="AN185" s="122" t="s">
        <v>105</v>
      </c>
      <c r="AO185" s="122" t="s">
        <v>3045</v>
      </c>
      <c r="AP185" s="122" t="s">
        <v>657</v>
      </c>
      <c r="AQ185" s="124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4"/>
      <c r="BJ185" s="122"/>
      <c r="BK185" s="122"/>
      <c r="BL185" s="122"/>
      <c r="BM185" s="130"/>
      <c r="BN185" s="115"/>
      <c r="BO185" s="116"/>
      <c r="BP185" s="116"/>
      <c r="BQ185" s="116"/>
    </row>
    <row r="186" spans="1:69" x14ac:dyDescent="0.3">
      <c r="A186" s="108"/>
      <c r="B186" s="37"/>
      <c r="C186" s="41"/>
      <c r="D186" s="118">
        <v>44469</v>
      </c>
      <c r="E186" s="119">
        <v>172</v>
      </c>
      <c r="F186" s="196">
        <v>688927.6</v>
      </c>
      <c r="G186" s="123">
        <v>688927.6</v>
      </c>
      <c r="H186" s="123">
        <v>0</v>
      </c>
      <c r="I186" s="123">
        <v>0</v>
      </c>
      <c r="J186" s="123">
        <v>688927.6</v>
      </c>
      <c r="K186" s="123">
        <v>0</v>
      </c>
      <c r="L186" s="123">
        <v>0</v>
      </c>
      <c r="M186" s="123">
        <v>0</v>
      </c>
      <c r="N186" s="123">
        <v>0</v>
      </c>
      <c r="O186" s="123">
        <v>688927.6</v>
      </c>
      <c r="P186" s="123"/>
      <c r="Q186" s="624"/>
      <c r="R186" s="427" t="s">
        <v>3042</v>
      </c>
      <c r="S186" s="121"/>
      <c r="T186" s="122" t="s">
        <v>93</v>
      </c>
      <c r="U186" s="122" t="s">
        <v>94</v>
      </c>
      <c r="V186" s="122" t="s">
        <v>185</v>
      </c>
      <c r="W186" s="122" t="s">
        <v>186</v>
      </c>
      <c r="X186" s="122" t="s">
        <v>19</v>
      </c>
      <c r="Y186" s="122">
        <v>172</v>
      </c>
      <c r="Z186" s="653">
        <v>1.12233445566778E+39</v>
      </c>
      <c r="AA186" s="122" t="s">
        <v>96</v>
      </c>
      <c r="AB186" s="122" t="s">
        <v>3044</v>
      </c>
      <c r="AC186" s="427" t="s">
        <v>3042</v>
      </c>
      <c r="AD186" s="122" t="s">
        <v>97</v>
      </c>
      <c r="AE186" s="123">
        <v>688927.6</v>
      </c>
      <c r="AF186" s="123">
        <v>0</v>
      </c>
      <c r="AG186" s="123">
        <v>0</v>
      </c>
      <c r="AH186" s="123">
        <v>0</v>
      </c>
      <c r="AI186" s="123">
        <v>0</v>
      </c>
      <c r="AJ186" s="123">
        <v>688927.6</v>
      </c>
      <c r="AK186" s="122">
        <v>0</v>
      </c>
      <c r="AL186" s="122" t="s">
        <v>98</v>
      </c>
      <c r="AM186" s="122" t="s">
        <v>104</v>
      </c>
      <c r="AN186" s="122" t="s">
        <v>105</v>
      </c>
      <c r="AO186" s="122" t="s">
        <v>3045</v>
      </c>
      <c r="AP186" s="122" t="s">
        <v>187</v>
      </c>
      <c r="AQ186" s="124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  <c r="BG186" s="122"/>
      <c r="BH186" s="122"/>
      <c r="BI186" s="124"/>
      <c r="BJ186" s="122"/>
      <c r="BK186" s="122"/>
      <c r="BL186" s="122"/>
      <c r="BM186" s="130"/>
      <c r="BN186" s="115"/>
      <c r="BO186" s="116"/>
      <c r="BP186" s="116"/>
      <c r="BQ186" s="116"/>
    </row>
    <row r="187" spans="1:69" x14ac:dyDescent="0.3">
      <c r="A187" s="108"/>
      <c r="B187" s="37"/>
      <c r="C187" s="41"/>
      <c r="D187" s="118">
        <v>44469</v>
      </c>
      <c r="E187" s="119">
        <v>173</v>
      </c>
      <c r="F187" s="196">
        <v>-643461.35</v>
      </c>
      <c r="G187" s="123">
        <v>0</v>
      </c>
      <c r="H187" s="123">
        <v>0</v>
      </c>
      <c r="I187" s="123">
        <v>0</v>
      </c>
      <c r="J187" s="123">
        <v>0</v>
      </c>
      <c r="K187" s="123">
        <v>643461.35</v>
      </c>
      <c r="L187" s="123">
        <v>0</v>
      </c>
      <c r="M187" s="123">
        <v>0</v>
      </c>
      <c r="N187" s="123">
        <v>643461.35</v>
      </c>
      <c r="O187" s="123">
        <v>-643461.35</v>
      </c>
      <c r="P187" s="123"/>
      <c r="Q187" s="624"/>
      <c r="R187" s="427" t="s">
        <v>3042</v>
      </c>
      <c r="S187" s="121"/>
      <c r="T187" s="122"/>
      <c r="U187" s="122"/>
      <c r="V187" s="122"/>
      <c r="W187" s="122"/>
      <c r="X187" s="122"/>
      <c r="Y187" s="122"/>
      <c r="Z187" s="653"/>
      <c r="AA187" s="122"/>
      <c r="AB187" s="122"/>
      <c r="AC187" s="427"/>
      <c r="AD187" s="122"/>
      <c r="AE187" s="123"/>
      <c r="AF187" s="123"/>
      <c r="AG187" s="123"/>
      <c r="AH187" s="123"/>
      <c r="AI187" s="123"/>
      <c r="AJ187" s="123"/>
      <c r="AK187" s="122"/>
      <c r="AL187" s="122"/>
      <c r="AM187" s="122"/>
      <c r="AN187" s="122"/>
      <c r="AO187" s="122"/>
      <c r="AP187" s="122"/>
      <c r="AQ187" s="124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  <c r="BG187" s="122"/>
      <c r="BH187" s="122"/>
      <c r="BI187" s="124"/>
      <c r="BJ187" s="122"/>
      <c r="BK187" s="122"/>
      <c r="BL187" s="122"/>
      <c r="BM187" s="130"/>
      <c r="BN187" s="115"/>
      <c r="BO187" s="116"/>
      <c r="BP187" s="116"/>
      <c r="BQ187" s="116"/>
    </row>
    <row r="188" spans="1:69" x14ac:dyDescent="0.3">
      <c r="A188" s="108"/>
      <c r="B188" s="37"/>
      <c r="C188" s="41"/>
      <c r="D188" s="118">
        <v>44469</v>
      </c>
      <c r="E188" s="195">
        <v>174</v>
      </c>
      <c r="F188" s="196">
        <v>-364467.92</v>
      </c>
      <c r="G188" s="123">
        <v>0</v>
      </c>
      <c r="H188" s="123">
        <v>0</v>
      </c>
      <c r="I188" s="123">
        <v>0</v>
      </c>
      <c r="J188" s="123">
        <v>0</v>
      </c>
      <c r="K188" s="123">
        <v>364467.92</v>
      </c>
      <c r="L188" s="123">
        <v>0</v>
      </c>
      <c r="M188" s="123">
        <v>0</v>
      </c>
      <c r="N188" s="123">
        <v>364467.92</v>
      </c>
      <c r="O188" s="123">
        <v>-364467.92</v>
      </c>
      <c r="P188" s="123"/>
      <c r="Q188" s="624"/>
      <c r="R188" s="427" t="s">
        <v>3042</v>
      </c>
      <c r="S188" s="121"/>
      <c r="T188" s="122" t="s">
        <v>93</v>
      </c>
      <c r="U188" s="122" t="s">
        <v>115</v>
      </c>
      <c r="V188" s="122" t="s">
        <v>524</v>
      </c>
      <c r="W188" s="122" t="s">
        <v>658</v>
      </c>
      <c r="X188" s="122" t="s">
        <v>184</v>
      </c>
      <c r="Y188" s="122">
        <v>174</v>
      </c>
      <c r="Z188" s="653">
        <v>1.12233445566778E+39</v>
      </c>
      <c r="AA188" s="122" t="s">
        <v>96</v>
      </c>
      <c r="AB188" s="122" t="s">
        <v>3044</v>
      </c>
      <c r="AC188" s="427" t="s">
        <v>3042</v>
      </c>
      <c r="AD188" s="122" t="s">
        <v>118</v>
      </c>
      <c r="AE188" s="123">
        <v>364467.92</v>
      </c>
      <c r="AF188" s="123">
        <v>0</v>
      </c>
      <c r="AG188" s="123">
        <v>0</v>
      </c>
      <c r="AH188" s="123">
        <v>0</v>
      </c>
      <c r="AI188" s="123">
        <v>0</v>
      </c>
      <c r="AJ188" s="123">
        <v>364467.92</v>
      </c>
      <c r="AK188" s="122">
        <v>0</v>
      </c>
      <c r="AL188" s="122" t="s">
        <v>98</v>
      </c>
      <c r="AM188" s="122" t="s">
        <v>104</v>
      </c>
      <c r="AN188" s="122" t="s">
        <v>100</v>
      </c>
      <c r="AO188" s="122" t="s">
        <v>3045</v>
      </c>
      <c r="AP188" s="122" t="s">
        <v>659</v>
      </c>
      <c r="AQ188" s="124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  <c r="BF188" s="122"/>
      <c r="BG188" s="122"/>
      <c r="BH188" s="122"/>
      <c r="BI188" s="124"/>
      <c r="BJ188" s="122"/>
      <c r="BK188" s="122"/>
      <c r="BL188" s="122"/>
      <c r="BM188" s="130"/>
      <c r="BN188" s="115"/>
      <c r="BO188" s="116"/>
      <c r="BP188" s="116"/>
      <c r="BQ188" s="116"/>
    </row>
    <row r="189" spans="1:69" x14ac:dyDescent="0.3">
      <c r="A189" s="108"/>
      <c r="B189" s="37"/>
      <c r="C189" s="41"/>
      <c r="D189" s="118">
        <v>44469</v>
      </c>
      <c r="E189" s="119">
        <v>175</v>
      </c>
      <c r="F189" s="196">
        <v>40471.199999999997</v>
      </c>
      <c r="G189" s="123">
        <v>40471.199999999997</v>
      </c>
      <c r="H189" s="123">
        <v>0</v>
      </c>
      <c r="I189" s="123">
        <v>0</v>
      </c>
      <c r="J189" s="123">
        <v>40471.199999999997</v>
      </c>
      <c r="K189" s="123">
        <v>0</v>
      </c>
      <c r="L189" s="123">
        <v>0</v>
      </c>
      <c r="M189" s="123">
        <v>0</v>
      </c>
      <c r="N189" s="123">
        <v>0</v>
      </c>
      <c r="O189" s="123">
        <v>40471.199999999997</v>
      </c>
      <c r="P189" s="123"/>
      <c r="Q189" s="624"/>
      <c r="R189" s="427" t="s">
        <v>3042</v>
      </c>
      <c r="S189" s="121"/>
      <c r="T189" s="122" t="s">
        <v>93</v>
      </c>
      <c r="U189" s="122" t="s">
        <v>94</v>
      </c>
      <c r="V189" s="122" t="s">
        <v>185</v>
      </c>
      <c r="W189" s="122" t="s">
        <v>660</v>
      </c>
      <c r="X189" s="122" t="s">
        <v>19</v>
      </c>
      <c r="Y189" s="122">
        <v>175</v>
      </c>
      <c r="Z189" s="653">
        <v>1.12233445566778E+39</v>
      </c>
      <c r="AA189" s="122" t="s">
        <v>96</v>
      </c>
      <c r="AB189" s="122" t="s">
        <v>3044</v>
      </c>
      <c r="AC189" s="427" t="s">
        <v>3042</v>
      </c>
      <c r="AD189" s="122" t="s">
        <v>97</v>
      </c>
      <c r="AE189" s="123">
        <v>40471.199999999997</v>
      </c>
      <c r="AF189" s="123">
        <v>0</v>
      </c>
      <c r="AG189" s="123">
        <v>0</v>
      </c>
      <c r="AH189" s="123">
        <v>0</v>
      </c>
      <c r="AI189" s="123">
        <v>0</v>
      </c>
      <c r="AJ189" s="123">
        <v>40471.199999999997</v>
      </c>
      <c r="AK189" s="122">
        <v>0</v>
      </c>
      <c r="AL189" s="122" t="s">
        <v>98</v>
      </c>
      <c r="AM189" s="122" t="s">
        <v>104</v>
      </c>
      <c r="AN189" s="122" t="s">
        <v>105</v>
      </c>
      <c r="AO189" s="122" t="s">
        <v>3045</v>
      </c>
      <c r="AP189" s="122" t="s">
        <v>661</v>
      </c>
      <c r="AQ189" s="124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  <c r="BG189" s="122"/>
      <c r="BH189" s="122"/>
      <c r="BI189" s="124"/>
      <c r="BJ189" s="122"/>
      <c r="BK189" s="122"/>
      <c r="BL189" s="122"/>
      <c r="BM189" s="130"/>
      <c r="BN189" s="115"/>
      <c r="BO189" s="116"/>
      <c r="BP189" s="116"/>
      <c r="BQ189" s="116"/>
    </row>
    <row r="190" spans="1:69" x14ac:dyDescent="0.3">
      <c r="A190" s="108"/>
      <c r="B190" s="37"/>
      <c r="C190" s="41"/>
      <c r="D190" s="118">
        <v>44469</v>
      </c>
      <c r="E190" s="119">
        <v>176</v>
      </c>
      <c r="F190" s="196">
        <v>25425</v>
      </c>
      <c r="G190" s="123">
        <v>25425</v>
      </c>
      <c r="H190" s="123">
        <v>0</v>
      </c>
      <c r="I190" s="123">
        <v>0</v>
      </c>
      <c r="J190" s="123">
        <v>25425</v>
      </c>
      <c r="K190" s="123">
        <v>0</v>
      </c>
      <c r="L190" s="123">
        <v>0</v>
      </c>
      <c r="M190" s="123">
        <v>0</v>
      </c>
      <c r="N190" s="123">
        <v>0</v>
      </c>
      <c r="O190" s="123">
        <v>25425</v>
      </c>
      <c r="P190" s="123"/>
      <c r="Q190" s="624"/>
      <c r="R190" s="427" t="s">
        <v>3042</v>
      </c>
      <c r="S190" s="121"/>
      <c r="T190" s="122" t="s">
        <v>93</v>
      </c>
      <c r="U190" s="122" t="s">
        <v>94</v>
      </c>
      <c r="V190" s="122" t="s">
        <v>202</v>
      </c>
      <c r="W190" s="122" t="s">
        <v>662</v>
      </c>
      <c r="X190" s="122" t="s">
        <v>19</v>
      </c>
      <c r="Y190" s="122">
        <v>176</v>
      </c>
      <c r="Z190" s="653">
        <v>1.12233445566778E+39</v>
      </c>
      <c r="AA190" s="122" t="s">
        <v>96</v>
      </c>
      <c r="AB190" s="122" t="s">
        <v>3044</v>
      </c>
      <c r="AC190" s="427" t="s">
        <v>3042</v>
      </c>
      <c r="AD190" s="122" t="s">
        <v>97</v>
      </c>
      <c r="AE190" s="123">
        <v>25425</v>
      </c>
      <c r="AF190" s="123">
        <v>0</v>
      </c>
      <c r="AG190" s="123">
        <v>0</v>
      </c>
      <c r="AH190" s="123">
        <v>0</v>
      </c>
      <c r="AI190" s="123">
        <v>0</v>
      </c>
      <c r="AJ190" s="123">
        <v>25425</v>
      </c>
      <c r="AK190" s="122">
        <v>0</v>
      </c>
      <c r="AL190" s="122" t="s">
        <v>98</v>
      </c>
      <c r="AM190" s="122" t="s">
        <v>104</v>
      </c>
      <c r="AN190" s="122" t="s">
        <v>105</v>
      </c>
      <c r="AO190" s="122" t="s">
        <v>3045</v>
      </c>
      <c r="AP190" s="122" t="s">
        <v>663</v>
      </c>
      <c r="AQ190" s="124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  <c r="BF190" s="122"/>
      <c r="BG190" s="122"/>
      <c r="BH190" s="122"/>
      <c r="BI190" s="124"/>
      <c r="BJ190" s="122"/>
      <c r="BK190" s="122"/>
      <c r="BL190" s="122"/>
      <c r="BM190" s="130"/>
      <c r="BN190" s="115"/>
      <c r="BO190" s="116"/>
      <c r="BP190" s="116"/>
      <c r="BQ190" s="116"/>
    </row>
    <row r="191" spans="1:69" x14ac:dyDescent="0.3">
      <c r="A191" s="108"/>
      <c r="B191" s="37"/>
      <c r="C191" s="41"/>
      <c r="D191" s="118">
        <v>44469</v>
      </c>
      <c r="E191" s="119">
        <v>177</v>
      </c>
      <c r="F191" s="196">
        <v>11456.3</v>
      </c>
      <c r="G191" s="123">
        <v>11456.3</v>
      </c>
      <c r="H191" s="123">
        <v>0</v>
      </c>
      <c r="I191" s="123">
        <v>0</v>
      </c>
      <c r="J191" s="123">
        <v>11456.3</v>
      </c>
      <c r="K191" s="123">
        <v>0</v>
      </c>
      <c r="L191" s="123">
        <v>0</v>
      </c>
      <c r="M191" s="123">
        <v>0</v>
      </c>
      <c r="N191" s="123">
        <v>0</v>
      </c>
      <c r="O191" s="123">
        <v>11456.3</v>
      </c>
      <c r="P191" s="123"/>
      <c r="Q191" s="624"/>
      <c r="R191" s="427" t="s">
        <v>3042</v>
      </c>
      <c r="S191" s="121"/>
      <c r="T191" s="122" t="s">
        <v>93</v>
      </c>
      <c r="U191" s="122" t="s">
        <v>94</v>
      </c>
      <c r="V191" s="122" t="s">
        <v>202</v>
      </c>
      <c r="W191" s="122" t="s">
        <v>664</v>
      </c>
      <c r="X191" s="122" t="s">
        <v>19</v>
      </c>
      <c r="Y191" s="122">
        <v>177</v>
      </c>
      <c r="Z191" s="653">
        <v>1.12233445566778E+39</v>
      </c>
      <c r="AA191" s="122" t="s">
        <v>96</v>
      </c>
      <c r="AB191" s="122" t="s">
        <v>3044</v>
      </c>
      <c r="AC191" s="427" t="s">
        <v>3042</v>
      </c>
      <c r="AD191" s="122" t="s">
        <v>97</v>
      </c>
      <c r="AE191" s="123">
        <v>11456.3</v>
      </c>
      <c r="AF191" s="123">
        <v>0</v>
      </c>
      <c r="AG191" s="123">
        <v>0</v>
      </c>
      <c r="AH191" s="123">
        <v>0</v>
      </c>
      <c r="AI191" s="123">
        <v>0</v>
      </c>
      <c r="AJ191" s="123">
        <v>11456.3</v>
      </c>
      <c r="AK191" s="122">
        <v>0</v>
      </c>
      <c r="AL191" s="122" t="s">
        <v>98</v>
      </c>
      <c r="AM191" s="122" t="s">
        <v>104</v>
      </c>
      <c r="AN191" s="122" t="s">
        <v>105</v>
      </c>
      <c r="AO191" s="122" t="s">
        <v>3045</v>
      </c>
      <c r="AP191" s="122" t="s">
        <v>665</v>
      </c>
      <c r="AQ191" s="124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4"/>
      <c r="BJ191" s="122"/>
      <c r="BK191" s="122"/>
      <c r="BL191" s="122"/>
      <c r="BM191" s="130"/>
      <c r="BN191" s="115"/>
      <c r="BO191" s="116"/>
      <c r="BP191" s="116"/>
      <c r="BQ191" s="116"/>
    </row>
    <row r="192" spans="1:69" x14ac:dyDescent="0.3">
      <c r="A192" s="108"/>
      <c r="B192" s="37"/>
      <c r="C192" s="41"/>
      <c r="D192" s="118">
        <v>44469</v>
      </c>
      <c r="E192" s="195">
        <v>178</v>
      </c>
      <c r="F192" s="196">
        <v>3399.26</v>
      </c>
      <c r="G192" s="123">
        <v>2.5000000000204636E-2</v>
      </c>
      <c r="H192" s="123">
        <v>2930.375</v>
      </c>
      <c r="I192" s="123">
        <v>468.86</v>
      </c>
      <c r="J192" s="123">
        <v>3399.26</v>
      </c>
      <c r="K192" s="123">
        <v>0</v>
      </c>
      <c r="L192" s="123">
        <v>0</v>
      </c>
      <c r="M192" s="123">
        <v>0</v>
      </c>
      <c r="N192" s="123">
        <v>0</v>
      </c>
      <c r="O192" s="123">
        <v>3399.26</v>
      </c>
      <c r="P192" s="123"/>
      <c r="Q192" s="624"/>
      <c r="R192" s="427" t="s">
        <v>3042</v>
      </c>
      <c r="S192" s="121"/>
      <c r="T192" s="122" t="s">
        <v>93</v>
      </c>
      <c r="U192" s="122" t="s">
        <v>94</v>
      </c>
      <c r="V192" s="122" t="s">
        <v>202</v>
      </c>
      <c r="W192" s="122" t="s">
        <v>666</v>
      </c>
      <c r="X192" s="122" t="s">
        <v>19</v>
      </c>
      <c r="Y192" s="122">
        <v>178</v>
      </c>
      <c r="Z192" s="653">
        <v>1.12233445566778E+39</v>
      </c>
      <c r="AA192" s="122" t="s">
        <v>96</v>
      </c>
      <c r="AB192" s="122" t="s">
        <v>3044</v>
      </c>
      <c r="AC192" s="427" t="s">
        <v>3042</v>
      </c>
      <c r="AD192" s="122" t="s">
        <v>97</v>
      </c>
      <c r="AE192" s="123">
        <v>2930.4</v>
      </c>
      <c r="AF192" s="123">
        <v>0</v>
      </c>
      <c r="AG192" s="123">
        <v>468.86</v>
      </c>
      <c r="AH192" s="123">
        <v>0</v>
      </c>
      <c r="AI192" s="123">
        <v>0</v>
      </c>
      <c r="AJ192" s="123">
        <v>3399.26</v>
      </c>
      <c r="AK192" s="122">
        <v>468.86</v>
      </c>
      <c r="AL192" s="122" t="s">
        <v>98</v>
      </c>
      <c r="AM192" s="122" t="s">
        <v>104</v>
      </c>
      <c r="AN192" s="122" t="s">
        <v>105</v>
      </c>
      <c r="AO192" s="122" t="s">
        <v>3045</v>
      </c>
      <c r="AP192" s="122" t="s">
        <v>667</v>
      </c>
      <c r="AQ192" s="124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2"/>
      <c r="BF192" s="122"/>
      <c r="BG192" s="122"/>
      <c r="BH192" s="122"/>
      <c r="BI192" s="124"/>
      <c r="BJ192" s="122"/>
      <c r="BK192" s="122"/>
      <c r="BL192" s="122"/>
      <c r="BM192" s="130"/>
      <c r="BN192" s="115"/>
      <c r="BO192" s="116"/>
      <c r="BP192" s="116"/>
      <c r="BQ192" s="116"/>
    </row>
    <row r="193" spans="1:69" x14ac:dyDescent="0.3">
      <c r="A193" s="108"/>
      <c r="B193" s="37"/>
      <c r="C193" s="41"/>
      <c r="D193" s="118">
        <v>44469</v>
      </c>
      <c r="E193" s="119">
        <v>179</v>
      </c>
      <c r="F193" s="196">
        <v>4633.5</v>
      </c>
      <c r="G193" s="123">
        <v>2.4999999999977263E-2</v>
      </c>
      <c r="H193" s="123">
        <v>3994.375</v>
      </c>
      <c r="I193" s="123">
        <v>639.1</v>
      </c>
      <c r="J193" s="123">
        <v>4633.5</v>
      </c>
      <c r="K193" s="123">
        <v>0</v>
      </c>
      <c r="L193" s="123">
        <v>0</v>
      </c>
      <c r="M193" s="123">
        <v>0</v>
      </c>
      <c r="N193" s="123">
        <v>0</v>
      </c>
      <c r="O193" s="123">
        <v>4633.5</v>
      </c>
      <c r="P193" s="123"/>
      <c r="Q193" s="624"/>
      <c r="R193" s="427" t="s">
        <v>3042</v>
      </c>
      <c r="S193" s="121"/>
      <c r="T193" s="122" t="s">
        <v>93</v>
      </c>
      <c r="U193" s="122" t="s">
        <v>94</v>
      </c>
      <c r="V193" s="122" t="s">
        <v>202</v>
      </c>
      <c r="W193" s="122" t="s">
        <v>668</v>
      </c>
      <c r="X193" s="122" t="s">
        <v>19</v>
      </c>
      <c r="Y193" s="122">
        <v>179</v>
      </c>
      <c r="Z193" s="653">
        <v>1.12233445566778E+39</v>
      </c>
      <c r="AA193" s="122" t="s">
        <v>96</v>
      </c>
      <c r="AB193" s="122" t="s">
        <v>3044</v>
      </c>
      <c r="AC193" s="427" t="s">
        <v>3042</v>
      </c>
      <c r="AD193" s="122" t="s">
        <v>97</v>
      </c>
      <c r="AE193" s="123">
        <v>3994.4</v>
      </c>
      <c r="AF193" s="123">
        <v>0</v>
      </c>
      <c r="AG193" s="123">
        <v>639.1</v>
      </c>
      <c r="AH193" s="123">
        <v>0</v>
      </c>
      <c r="AI193" s="123">
        <v>0</v>
      </c>
      <c r="AJ193" s="123">
        <v>4633.5</v>
      </c>
      <c r="AK193" s="122">
        <v>639.1</v>
      </c>
      <c r="AL193" s="122" t="s">
        <v>98</v>
      </c>
      <c r="AM193" s="122" t="s">
        <v>104</v>
      </c>
      <c r="AN193" s="122" t="s">
        <v>105</v>
      </c>
      <c r="AO193" s="122" t="s">
        <v>3045</v>
      </c>
      <c r="AP193" s="122" t="s">
        <v>669</v>
      </c>
      <c r="AQ193" s="124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  <c r="BF193" s="122"/>
      <c r="BG193" s="122"/>
      <c r="BH193" s="122"/>
      <c r="BI193" s="124"/>
      <c r="BJ193" s="122"/>
      <c r="BK193" s="122"/>
      <c r="BL193" s="122"/>
      <c r="BM193" s="130"/>
      <c r="BN193" s="115"/>
      <c r="BO193" s="116"/>
      <c r="BP193" s="116"/>
      <c r="BQ193" s="116"/>
    </row>
    <row r="194" spans="1:69" x14ac:dyDescent="0.3">
      <c r="A194" s="108"/>
      <c r="B194" s="37"/>
      <c r="C194" s="41"/>
      <c r="D194" s="118">
        <v>44469</v>
      </c>
      <c r="E194" s="119">
        <v>180</v>
      </c>
      <c r="F194" s="196">
        <v>4237.5</v>
      </c>
      <c r="G194" s="123">
        <v>4237.5</v>
      </c>
      <c r="H194" s="123">
        <v>0</v>
      </c>
      <c r="I194" s="123">
        <v>0</v>
      </c>
      <c r="J194" s="123">
        <v>4237.5</v>
      </c>
      <c r="K194" s="123">
        <v>0</v>
      </c>
      <c r="L194" s="123">
        <v>0</v>
      </c>
      <c r="M194" s="123">
        <v>0</v>
      </c>
      <c r="N194" s="123">
        <v>0</v>
      </c>
      <c r="O194" s="123">
        <v>4237.5</v>
      </c>
      <c r="P194" s="123"/>
      <c r="Q194" s="624"/>
      <c r="R194" s="427" t="s">
        <v>3042</v>
      </c>
      <c r="S194" s="121"/>
      <c r="T194" s="122" t="s">
        <v>93</v>
      </c>
      <c r="U194" s="122" t="s">
        <v>94</v>
      </c>
      <c r="V194" s="122" t="s">
        <v>202</v>
      </c>
      <c r="W194" s="122" t="s">
        <v>670</v>
      </c>
      <c r="X194" s="122" t="s">
        <v>19</v>
      </c>
      <c r="Y194" s="122">
        <v>180</v>
      </c>
      <c r="Z194" s="653">
        <v>1.12233445566778E+39</v>
      </c>
      <c r="AA194" s="122" t="s">
        <v>96</v>
      </c>
      <c r="AB194" s="122" t="s">
        <v>3044</v>
      </c>
      <c r="AC194" s="427" t="s">
        <v>3042</v>
      </c>
      <c r="AD194" s="122" t="s">
        <v>97</v>
      </c>
      <c r="AE194" s="123">
        <v>4237.5</v>
      </c>
      <c r="AF194" s="123">
        <v>0</v>
      </c>
      <c r="AG194" s="123">
        <v>0</v>
      </c>
      <c r="AH194" s="123">
        <v>0</v>
      </c>
      <c r="AI194" s="123">
        <v>0</v>
      </c>
      <c r="AJ194" s="123">
        <v>4237.5</v>
      </c>
      <c r="AK194" s="122">
        <v>0</v>
      </c>
      <c r="AL194" s="122" t="s">
        <v>98</v>
      </c>
      <c r="AM194" s="122" t="s">
        <v>104</v>
      </c>
      <c r="AN194" s="122" t="s">
        <v>105</v>
      </c>
      <c r="AO194" s="122" t="s">
        <v>3045</v>
      </c>
      <c r="AP194" s="122" t="s">
        <v>671</v>
      </c>
      <c r="AQ194" s="124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2"/>
      <c r="BF194" s="122"/>
      <c r="BG194" s="122"/>
      <c r="BH194" s="122"/>
      <c r="BI194" s="124"/>
      <c r="BJ194" s="122"/>
      <c r="BK194" s="122"/>
      <c r="BL194" s="122"/>
      <c r="BM194" s="130"/>
      <c r="BN194" s="115"/>
      <c r="BO194" s="116"/>
      <c r="BP194" s="116"/>
      <c r="BQ194" s="116"/>
    </row>
    <row r="195" spans="1:69" x14ac:dyDescent="0.3">
      <c r="A195" s="108"/>
      <c r="B195" s="37"/>
      <c r="C195" s="41"/>
      <c r="D195" s="118">
        <v>44469</v>
      </c>
      <c r="E195" s="119">
        <v>181</v>
      </c>
      <c r="F195" s="196">
        <v>6687.2</v>
      </c>
      <c r="G195" s="123">
        <v>6687.2</v>
      </c>
      <c r="H195" s="123">
        <v>0</v>
      </c>
      <c r="I195" s="123">
        <v>0</v>
      </c>
      <c r="J195" s="123">
        <v>6687.2</v>
      </c>
      <c r="K195" s="123">
        <v>0</v>
      </c>
      <c r="L195" s="123">
        <v>0</v>
      </c>
      <c r="M195" s="123">
        <v>0</v>
      </c>
      <c r="N195" s="123">
        <v>0</v>
      </c>
      <c r="O195" s="123">
        <v>6687.2</v>
      </c>
      <c r="P195" s="123"/>
      <c r="Q195" s="614"/>
      <c r="R195" s="427" t="s">
        <v>3042</v>
      </c>
      <c r="S195" s="121"/>
      <c r="T195" s="122" t="s">
        <v>93</v>
      </c>
      <c r="U195" s="122" t="s">
        <v>94</v>
      </c>
      <c r="V195" s="122" t="s">
        <v>107</v>
      </c>
      <c r="W195" s="122" t="s">
        <v>672</v>
      </c>
      <c r="X195" s="122" t="s">
        <v>19</v>
      </c>
      <c r="Y195" s="122">
        <v>181</v>
      </c>
      <c r="Z195" s="653">
        <v>1.12233445566778E+39</v>
      </c>
      <c r="AA195" s="122" t="s">
        <v>96</v>
      </c>
      <c r="AB195" s="122" t="s">
        <v>3044</v>
      </c>
      <c r="AC195" s="427" t="s">
        <v>3042</v>
      </c>
      <c r="AD195" s="122" t="s">
        <v>97</v>
      </c>
      <c r="AE195" s="123">
        <v>6687.2</v>
      </c>
      <c r="AF195" s="123">
        <v>0</v>
      </c>
      <c r="AG195" s="123">
        <v>0</v>
      </c>
      <c r="AH195" s="123">
        <v>0</v>
      </c>
      <c r="AI195" s="123">
        <v>0</v>
      </c>
      <c r="AJ195" s="123">
        <v>6687.2</v>
      </c>
      <c r="AK195" s="122">
        <v>0</v>
      </c>
      <c r="AL195" s="122" t="s">
        <v>98</v>
      </c>
      <c r="AM195" s="122" t="s">
        <v>104</v>
      </c>
      <c r="AN195" s="122" t="s">
        <v>105</v>
      </c>
      <c r="AO195" s="122" t="s">
        <v>3045</v>
      </c>
      <c r="AP195" s="122" t="s">
        <v>673</v>
      </c>
      <c r="AQ195" s="124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  <c r="BF195" s="122"/>
      <c r="BG195" s="122"/>
      <c r="BH195" s="122"/>
      <c r="BI195" s="124"/>
      <c r="BJ195" s="122"/>
      <c r="BK195" s="122"/>
      <c r="BL195" s="122"/>
      <c r="BM195" s="130"/>
      <c r="BN195" s="115"/>
      <c r="BO195" s="116"/>
      <c r="BP195" s="116"/>
      <c r="BQ195" s="117"/>
    </row>
    <row r="196" spans="1:69" x14ac:dyDescent="0.3">
      <c r="A196" s="108"/>
      <c r="B196" s="37"/>
      <c r="C196" s="41"/>
      <c r="D196" s="118">
        <v>44469</v>
      </c>
      <c r="E196" s="195">
        <v>182</v>
      </c>
      <c r="F196" s="196">
        <v>1169.8599999999999</v>
      </c>
      <c r="G196" s="123">
        <v>-2.2737367544323206E-13</v>
      </c>
      <c r="H196" s="123">
        <v>1008.5000000000001</v>
      </c>
      <c r="I196" s="123">
        <v>161.36000000000001</v>
      </c>
      <c r="J196" s="123">
        <v>1169.8599999999999</v>
      </c>
      <c r="K196" s="123">
        <v>0</v>
      </c>
      <c r="L196" s="123">
        <v>0</v>
      </c>
      <c r="M196" s="123">
        <v>0</v>
      </c>
      <c r="N196" s="123">
        <v>0</v>
      </c>
      <c r="O196" s="123">
        <v>1169.8599999999999</v>
      </c>
      <c r="P196" s="123"/>
      <c r="Q196" s="624"/>
      <c r="R196" s="427" t="s">
        <v>3042</v>
      </c>
      <c r="S196" s="121"/>
      <c r="T196" s="122" t="s">
        <v>93</v>
      </c>
      <c r="U196" s="122" t="s">
        <v>94</v>
      </c>
      <c r="V196" s="122" t="s">
        <v>107</v>
      </c>
      <c r="W196" s="122" t="s">
        <v>674</v>
      </c>
      <c r="X196" s="122" t="s">
        <v>19</v>
      </c>
      <c r="Y196" s="122">
        <v>182</v>
      </c>
      <c r="Z196" s="653">
        <v>1.12233445566778E+39</v>
      </c>
      <c r="AA196" s="122" t="s">
        <v>96</v>
      </c>
      <c r="AB196" s="122" t="s">
        <v>3044</v>
      </c>
      <c r="AC196" s="427" t="s">
        <v>3042</v>
      </c>
      <c r="AD196" s="122" t="s">
        <v>97</v>
      </c>
      <c r="AE196" s="123">
        <v>1008.5</v>
      </c>
      <c r="AF196" s="123">
        <v>0</v>
      </c>
      <c r="AG196" s="123">
        <v>161.36000000000001</v>
      </c>
      <c r="AH196" s="123">
        <v>0</v>
      </c>
      <c r="AI196" s="123">
        <v>0</v>
      </c>
      <c r="AJ196" s="123">
        <v>1169.8599999999999</v>
      </c>
      <c r="AK196" s="122">
        <v>161.36000000000001</v>
      </c>
      <c r="AL196" s="122" t="s">
        <v>98</v>
      </c>
      <c r="AM196" s="122" t="s">
        <v>104</v>
      </c>
      <c r="AN196" s="122" t="s">
        <v>105</v>
      </c>
      <c r="AO196" s="122" t="s">
        <v>3045</v>
      </c>
      <c r="AP196" s="122" t="s">
        <v>675</v>
      </c>
      <c r="AQ196" s="124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  <c r="BG196" s="122"/>
      <c r="BH196" s="122"/>
      <c r="BI196" s="124"/>
      <c r="BJ196" s="122"/>
      <c r="BK196" s="122"/>
      <c r="BL196" s="122"/>
      <c r="BM196" s="130"/>
      <c r="BN196" s="115"/>
      <c r="BO196" s="116"/>
      <c r="BP196" s="116"/>
      <c r="BQ196" s="116"/>
    </row>
    <row r="197" spans="1:69" x14ac:dyDescent="0.3">
      <c r="A197" s="108"/>
      <c r="B197" s="37"/>
      <c r="C197" s="41"/>
      <c r="D197" s="118">
        <v>44469</v>
      </c>
      <c r="E197" s="119">
        <v>183</v>
      </c>
      <c r="F197" s="196">
        <v>7764.9</v>
      </c>
      <c r="G197" s="123">
        <v>7764.9</v>
      </c>
      <c r="H197" s="123">
        <v>0</v>
      </c>
      <c r="I197" s="123">
        <v>0</v>
      </c>
      <c r="J197" s="123">
        <v>7764.9</v>
      </c>
      <c r="K197" s="123">
        <v>0</v>
      </c>
      <c r="L197" s="123">
        <v>0</v>
      </c>
      <c r="M197" s="123">
        <v>0</v>
      </c>
      <c r="N197" s="123">
        <v>0</v>
      </c>
      <c r="O197" s="123">
        <v>7764.9</v>
      </c>
      <c r="P197" s="123"/>
      <c r="Q197" s="624"/>
      <c r="R197" s="427" t="s">
        <v>3042</v>
      </c>
      <c r="S197" s="121"/>
      <c r="T197" s="122" t="s">
        <v>93</v>
      </c>
      <c r="U197" s="122" t="s">
        <v>94</v>
      </c>
      <c r="V197" s="122" t="s">
        <v>107</v>
      </c>
      <c r="W197" s="122" t="s">
        <v>676</v>
      </c>
      <c r="X197" s="122" t="s">
        <v>19</v>
      </c>
      <c r="Y197" s="122">
        <v>183</v>
      </c>
      <c r="Z197" s="653">
        <v>1.12233445566778E+39</v>
      </c>
      <c r="AA197" s="122" t="s">
        <v>96</v>
      </c>
      <c r="AB197" s="122" t="s">
        <v>3044</v>
      </c>
      <c r="AC197" s="427" t="s">
        <v>3042</v>
      </c>
      <c r="AD197" s="122" t="s">
        <v>97</v>
      </c>
      <c r="AE197" s="123">
        <v>7764.9</v>
      </c>
      <c r="AF197" s="123">
        <v>0</v>
      </c>
      <c r="AG197" s="123">
        <v>0</v>
      </c>
      <c r="AH197" s="123">
        <v>0</v>
      </c>
      <c r="AI197" s="123">
        <v>0</v>
      </c>
      <c r="AJ197" s="123">
        <v>7764.9</v>
      </c>
      <c r="AK197" s="122">
        <v>0</v>
      </c>
      <c r="AL197" s="122" t="s">
        <v>98</v>
      </c>
      <c r="AM197" s="122" t="s">
        <v>104</v>
      </c>
      <c r="AN197" s="122" t="s">
        <v>105</v>
      </c>
      <c r="AO197" s="122" t="s">
        <v>3045</v>
      </c>
      <c r="AP197" s="122" t="s">
        <v>677</v>
      </c>
      <c r="AQ197" s="124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  <c r="BF197" s="122"/>
      <c r="BG197" s="122"/>
      <c r="BH197" s="122"/>
      <c r="BI197" s="124"/>
      <c r="BJ197" s="122"/>
      <c r="BK197" s="122"/>
      <c r="BL197" s="122"/>
      <c r="BM197" s="130"/>
      <c r="BN197" s="115"/>
      <c r="BO197" s="116"/>
      <c r="BP197" s="116"/>
      <c r="BQ197" s="116"/>
    </row>
    <row r="198" spans="1:69" x14ac:dyDescent="0.3">
      <c r="A198" s="108"/>
      <c r="B198" s="37"/>
      <c r="C198" s="41"/>
      <c r="D198" s="118">
        <v>44469</v>
      </c>
      <c r="E198" s="119">
        <v>184</v>
      </c>
      <c r="F198" s="196">
        <v>10353.200000000001</v>
      </c>
      <c r="G198" s="123">
        <v>10353.200000000001</v>
      </c>
      <c r="H198" s="123">
        <v>0</v>
      </c>
      <c r="I198" s="123">
        <v>0</v>
      </c>
      <c r="J198" s="123">
        <v>10353.200000000001</v>
      </c>
      <c r="K198" s="123">
        <v>0</v>
      </c>
      <c r="L198" s="123">
        <v>0</v>
      </c>
      <c r="M198" s="123">
        <v>0</v>
      </c>
      <c r="N198" s="123">
        <v>0</v>
      </c>
      <c r="O198" s="123">
        <v>10353.200000000001</v>
      </c>
      <c r="P198" s="123"/>
      <c r="Q198" s="624"/>
      <c r="R198" s="427" t="s">
        <v>3042</v>
      </c>
      <c r="S198" s="121"/>
      <c r="T198" s="122" t="s">
        <v>93</v>
      </c>
      <c r="U198" s="122" t="s">
        <v>94</v>
      </c>
      <c r="V198" s="122" t="s">
        <v>210</v>
      </c>
      <c r="W198" s="122" t="s">
        <v>678</v>
      </c>
      <c r="X198" s="122" t="s">
        <v>19</v>
      </c>
      <c r="Y198" s="122">
        <v>184</v>
      </c>
      <c r="Z198" s="653">
        <v>1.12233445566778E+39</v>
      </c>
      <c r="AA198" s="122" t="s">
        <v>96</v>
      </c>
      <c r="AB198" s="122" t="s">
        <v>3044</v>
      </c>
      <c r="AC198" s="427" t="s">
        <v>3042</v>
      </c>
      <c r="AD198" s="122" t="s">
        <v>97</v>
      </c>
      <c r="AE198" s="123">
        <v>10353.200000000001</v>
      </c>
      <c r="AF198" s="123">
        <v>0</v>
      </c>
      <c r="AG198" s="123">
        <v>0</v>
      </c>
      <c r="AH198" s="123">
        <v>0</v>
      </c>
      <c r="AI198" s="123">
        <v>0</v>
      </c>
      <c r="AJ198" s="123">
        <v>10353.200000000001</v>
      </c>
      <c r="AK198" s="122">
        <v>0</v>
      </c>
      <c r="AL198" s="122" t="s">
        <v>98</v>
      </c>
      <c r="AM198" s="122" t="s">
        <v>104</v>
      </c>
      <c r="AN198" s="122" t="s">
        <v>105</v>
      </c>
      <c r="AO198" s="122" t="s">
        <v>3045</v>
      </c>
      <c r="AP198" s="122" t="s">
        <v>679</v>
      </c>
      <c r="AQ198" s="124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4"/>
      <c r="BJ198" s="122"/>
      <c r="BK198" s="122"/>
      <c r="BL198" s="122"/>
      <c r="BM198" s="130"/>
      <c r="BN198" s="115"/>
      <c r="BO198" s="116"/>
      <c r="BP198" s="116"/>
      <c r="BQ198" s="116"/>
    </row>
    <row r="199" spans="1:69" x14ac:dyDescent="0.3">
      <c r="A199" s="108"/>
      <c r="B199" s="37"/>
      <c r="C199" s="41"/>
      <c r="D199" s="118">
        <v>44469</v>
      </c>
      <c r="E199" s="119">
        <v>185</v>
      </c>
      <c r="F199" s="196">
        <v>255000.4</v>
      </c>
      <c r="G199" s="123">
        <v>255000.4</v>
      </c>
      <c r="H199" s="123">
        <v>0</v>
      </c>
      <c r="I199" s="123">
        <v>0</v>
      </c>
      <c r="J199" s="123">
        <v>255000.4</v>
      </c>
      <c r="K199" s="123">
        <v>0</v>
      </c>
      <c r="L199" s="123">
        <v>0</v>
      </c>
      <c r="M199" s="123">
        <v>0</v>
      </c>
      <c r="N199" s="123">
        <v>0</v>
      </c>
      <c r="O199" s="123">
        <v>255000.4</v>
      </c>
      <c r="P199" s="123"/>
      <c r="Q199" s="624"/>
      <c r="R199" s="427" t="s">
        <v>3042</v>
      </c>
      <c r="S199" s="121"/>
      <c r="T199" s="122" t="s">
        <v>93</v>
      </c>
      <c r="U199" s="122" t="s">
        <v>94</v>
      </c>
      <c r="V199" s="122" t="s">
        <v>210</v>
      </c>
      <c r="W199" s="122" t="s">
        <v>680</v>
      </c>
      <c r="X199" s="122" t="s">
        <v>19</v>
      </c>
      <c r="Y199" s="122">
        <v>185</v>
      </c>
      <c r="Z199" s="653">
        <v>1.12233445566778E+39</v>
      </c>
      <c r="AA199" s="122" t="s">
        <v>96</v>
      </c>
      <c r="AB199" s="122" t="s">
        <v>3044</v>
      </c>
      <c r="AC199" s="427" t="s">
        <v>3042</v>
      </c>
      <c r="AD199" s="122" t="s">
        <v>97</v>
      </c>
      <c r="AE199" s="123">
        <v>255000.4</v>
      </c>
      <c r="AF199" s="123">
        <v>0</v>
      </c>
      <c r="AG199" s="123">
        <v>0</v>
      </c>
      <c r="AH199" s="123">
        <v>0</v>
      </c>
      <c r="AI199" s="123">
        <v>0</v>
      </c>
      <c r="AJ199" s="123">
        <v>255000.4</v>
      </c>
      <c r="AK199" s="122">
        <v>0</v>
      </c>
      <c r="AL199" s="122" t="s">
        <v>98</v>
      </c>
      <c r="AM199" s="122" t="s">
        <v>104</v>
      </c>
      <c r="AN199" s="122" t="s">
        <v>105</v>
      </c>
      <c r="AO199" s="122" t="s">
        <v>3045</v>
      </c>
      <c r="AP199" s="122" t="s">
        <v>681</v>
      </c>
      <c r="AQ199" s="124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  <c r="BF199" s="122"/>
      <c r="BG199" s="122"/>
      <c r="BH199" s="122"/>
      <c r="BI199" s="124"/>
      <c r="BJ199" s="122"/>
      <c r="BK199" s="122"/>
      <c r="BL199" s="122"/>
      <c r="BM199" s="130"/>
      <c r="BN199" s="115"/>
      <c r="BO199" s="116"/>
      <c r="BP199" s="116"/>
      <c r="BQ199" s="116"/>
    </row>
    <row r="200" spans="1:69" x14ac:dyDescent="0.3">
      <c r="A200" s="108"/>
      <c r="B200" s="37"/>
      <c r="C200" s="41"/>
      <c r="D200" s="118">
        <v>44469</v>
      </c>
      <c r="E200" s="195">
        <v>186</v>
      </c>
      <c r="F200" s="196">
        <v>27194.11</v>
      </c>
      <c r="G200" s="123">
        <v>1.2500000000727596E-2</v>
      </c>
      <c r="H200" s="123">
        <v>23443.1875</v>
      </c>
      <c r="I200" s="123">
        <v>3750.91</v>
      </c>
      <c r="J200" s="123">
        <v>27194.11</v>
      </c>
      <c r="K200" s="123">
        <v>0</v>
      </c>
      <c r="L200" s="123">
        <v>0</v>
      </c>
      <c r="M200" s="123">
        <v>0</v>
      </c>
      <c r="N200" s="123">
        <v>0</v>
      </c>
      <c r="O200" s="123">
        <v>27194.11</v>
      </c>
      <c r="P200" s="123"/>
      <c r="Q200" s="624"/>
      <c r="R200" s="427" t="s">
        <v>3042</v>
      </c>
      <c r="S200" s="121"/>
      <c r="T200" s="122" t="s">
        <v>93</v>
      </c>
      <c r="U200" s="122" t="s">
        <v>94</v>
      </c>
      <c r="V200" s="122" t="s">
        <v>210</v>
      </c>
      <c r="W200" s="122" t="s">
        <v>682</v>
      </c>
      <c r="X200" s="122" t="s">
        <v>19</v>
      </c>
      <c r="Y200" s="122">
        <v>186</v>
      </c>
      <c r="Z200" s="653">
        <v>1.12233445566778E+39</v>
      </c>
      <c r="AA200" s="122" t="s">
        <v>96</v>
      </c>
      <c r="AB200" s="122" t="s">
        <v>3044</v>
      </c>
      <c r="AC200" s="427" t="s">
        <v>3042</v>
      </c>
      <c r="AD200" s="122" t="s">
        <v>97</v>
      </c>
      <c r="AE200" s="123">
        <v>23443.200000000001</v>
      </c>
      <c r="AF200" s="123">
        <v>0</v>
      </c>
      <c r="AG200" s="123">
        <v>3750.91</v>
      </c>
      <c r="AH200" s="123">
        <v>0</v>
      </c>
      <c r="AI200" s="123">
        <v>0</v>
      </c>
      <c r="AJ200" s="123">
        <v>27194.11</v>
      </c>
      <c r="AK200" s="122">
        <v>3750.91</v>
      </c>
      <c r="AL200" s="122" t="s">
        <v>98</v>
      </c>
      <c r="AM200" s="122" t="s">
        <v>104</v>
      </c>
      <c r="AN200" s="122" t="s">
        <v>105</v>
      </c>
      <c r="AO200" s="122" t="s">
        <v>3045</v>
      </c>
      <c r="AP200" s="122" t="s">
        <v>683</v>
      </c>
      <c r="AQ200" s="124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2"/>
      <c r="BF200" s="122"/>
      <c r="BG200" s="122"/>
      <c r="BH200" s="122"/>
      <c r="BI200" s="124"/>
      <c r="BJ200" s="122"/>
      <c r="BK200" s="122"/>
      <c r="BL200" s="122"/>
      <c r="BM200" s="130"/>
      <c r="BN200" s="115"/>
      <c r="BO200" s="116"/>
      <c r="BP200" s="116"/>
      <c r="BQ200" s="116"/>
    </row>
    <row r="201" spans="1:69" x14ac:dyDescent="0.3">
      <c r="A201" s="108"/>
      <c r="B201" s="37"/>
      <c r="C201" s="41"/>
      <c r="D201" s="118">
        <v>44469</v>
      </c>
      <c r="E201" s="119">
        <v>187</v>
      </c>
      <c r="F201" s="196">
        <v>505617.6</v>
      </c>
      <c r="G201" s="123">
        <v>505617.6</v>
      </c>
      <c r="H201" s="123">
        <v>0</v>
      </c>
      <c r="I201" s="123">
        <v>0</v>
      </c>
      <c r="J201" s="123">
        <v>505617.6</v>
      </c>
      <c r="K201" s="123">
        <v>0</v>
      </c>
      <c r="L201" s="123">
        <v>0</v>
      </c>
      <c r="M201" s="123">
        <v>0</v>
      </c>
      <c r="N201" s="123">
        <v>0</v>
      </c>
      <c r="O201" s="123">
        <v>505617.6</v>
      </c>
      <c r="P201" s="123"/>
      <c r="Q201" s="624"/>
      <c r="R201" s="427" t="s">
        <v>3042</v>
      </c>
      <c r="S201" s="121"/>
      <c r="T201" s="122" t="s">
        <v>93</v>
      </c>
      <c r="U201" s="122" t="s">
        <v>94</v>
      </c>
      <c r="V201" s="122" t="s">
        <v>221</v>
      </c>
      <c r="W201" s="122" t="s">
        <v>684</v>
      </c>
      <c r="X201" s="122" t="s">
        <v>19</v>
      </c>
      <c r="Y201" s="122">
        <v>187</v>
      </c>
      <c r="Z201" s="653">
        <v>1.12233445566778E+39</v>
      </c>
      <c r="AA201" s="122" t="s">
        <v>96</v>
      </c>
      <c r="AB201" s="122" t="s">
        <v>3044</v>
      </c>
      <c r="AC201" s="427" t="s">
        <v>3042</v>
      </c>
      <c r="AD201" s="122" t="s">
        <v>97</v>
      </c>
      <c r="AE201" s="123">
        <v>505617.6</v>
      </c>
      <c r="AF201" s="123">
        <v>0</v>
      </c>
      <c r="AG201" s="123">
        <v>0</v>
      </c>
      <c r="AH201" s="123">
        <v>0</v>
      </c>
      <c r="AI201" s="123">
        <v>0</v>
      </c>
      <c r="AJ201" s="123">
        <v>505617.6</v>
      </c>
      <c r="AK201" s="122">
        <v>0</v>
      </c>
      <c r="AL201" s="122" t="s">
        <v>98</v>
      </c>
      <c r="AM201" s="122" t="s">
        <v>104</v>
      </c>
      <c r="AN201" s="122" t="s">
        <v>105</v>
      </c>
      <c r="AO201" s="122" t="s">
        <v>3045</v>
      </c>
      <c r="AP201" s="122" t="s">
        <v>685</v>
      </c>
      <c r="AQ201" s="124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  <c r="BG201" s="122"/>
      <c r="BH201" s="122"/>
      <c r="BI201" s="124"/>
      <c r="BJ201" s="122"/>
      <c r="BK201" s="122"/>
      <c r="BL201" s="122"/>
      <c r="BM201" s="130"/>
      <c r="BN201" s="115"/>
      <c r="BO201" s="116"/>
      <c r="BP201" s="116"/>
      <c r="BQ201" s="116"/>
    </row>
    <row r="202" spans="1:69" x14ac:dyDescent="0.3">
      <c r="A202" s="108"/>
      <c r="B202" s="37"/>
      <c r="C202" s="41"/>
      <c r="D202" s="118">
        <v>44469</v>
      </c>
      <c r="E202" s="119">
        <v>188</v>
      </c>
      <c r="F202" s="196">
        <v>-68567.73</v>
      </c>
      <c r="G202" s="123">
        <v>0</v>
      </c>
      <c r="H202" s="123">
        <v>0</v>
      </c>
      <c r="I202" s="123">
        <v>0</v>
      </c>
      <c r="J202" s="123">
        <v>0</v>
      </c>
      <c r="K202" s="123">
        <v>68567.73</v>
      </c>
      <c r="L202" s="123">
        <v>0</v>
      </c>
      <c r="M202" s="123">
        <v>0</v>
      </c>
      <c r="N202" s="123">
        <v>68567.73</v>
      </c>
      <c r="O202" s="123">
        <v>-68567.73</v>
      </c>
      <c r="P202" s="123"/>
      <c r="Q202" s="614"/>
      <c r="R202" s="427" t="s">
        <v>3042</v>
      </c>
      <c r="S202" s="121"/>
      <c r="T202" s="122" t="s">
        <v>93</v>
      </c>
      <c r="U202" s="122" t="s">
        <v>94</v>
      </c>
      <c r="V202" s="122" t="s">
        <v>524</v>
      </c>
      <c r="W202" s="122" t="s">
        <v>686</v>
      </c>
      <c r="X202" s="122" t="s">
        <v>109</v>
      </c>
      <c r="Y202" s="122">
        <v>188</v>
      </c>
      <c r="Z202" s="653">
        <v>1.12233445566778E+39</v>
      </c>
      <c r="AA202" s="122" t="s">
        <v>687</v>
      </c>
      <c r="AB202" s="122" t="s">
        <v>3044</v>
      </c>
      <c r="AC202" s="427" t="s">
        <v>3042</v>
      </c>
      <c r="AD202" s="122" t="s">
        <v>141</v>
      </c>
      <c r="AE202" s="123">
        <v>68567.73</v>
      </c>
      <c r="AF202" s="123">
        <v>0</v>
      </c>
      <c r="AG202" s="123">
        <v>0</v>
      </c>
      <c r="AH202" s="123">
        <v>0</v>
      </c>
      <c r="AI202" s="123">
        <v>0</v>
      </c>
      <c r="AJ202" s="123">
        <v>68567.73</v>
      </c>
      <c r="AK202" s="122">
        <v>0</v>
      </c>
      <c r="AL202" s="122" t="s">
        <v>98</v>
      </c>
      <c r="AM202" s="122" t="s">
        <v>688</v>
      </c>
      <c r="AN202" s="122" t="s">
        <v>100</v>
      </c>
      <c r="AO202" s="122" t="s">
        <v>3045</v>
      </c>
      <c r="AP202" s="122" t="s">
        <v>689</v>
      </c>
      <c r="AQ202" s="124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2"/>
      <c r="BF202" s="122"/>
      <c r="BG202" s="122"/>
      <c r="BH202" s="122"/>
      <c r="BI202" s="124"/>
      <c r="BJ202" s="122"/>
      <c r="BK202" s="122"/>
      <c r="BL202" s="122"/>
      <c r="BM202" s="130"/>
      <c r="BN202" s="115"/>
      <c r="BO202" s="116"/>
      <c r="BP202" s="116"/>
      <c r="BQ202" s="117"/>
    </row>
    <row r="203" spans="1:69" x14ac:dyDescent="0.3">
      <c r="A203" s="108"/>
      <c r="B203" s="37"/>
      <c r="C203" s="41"/>
      <c r="D203" s="118">
        <v>44469</v>
      </c>
      <c r="E203" s="119">
        <v>189</v>
      </c>
      <c r="F203" s="196">
        <v>62955.199999999997</v>
      </c>
      <c r="G203" s="123">
        <v>62955.199999999997</v>
      </c>
      <c r="H203" s="123">
        <v>0</v>
      </c>
      <c r="I203" s="123">
        <v>0</v>
      </c>
      <c r="J203" s="123">
        <v>62955.199999999997</v>
      </c>
      <c r="K203" s="123">
        <v>0</v>
      </c>
      <c r="L203" s="123">
        <v>0</v>
      </c>
      <c r="M203" s="123">
        <v>0</v>
      </c>
      <c r="N203" s="123">
        <v>0</v>
      </c>
      <c r="O203" s="123">
        <v>62955.199999999997</v>
      </c>
      <c r="P203" s="123"/>
      <c r="Q203" s="624"/>
      <c r="R203" s="427" t="s">
        <v>3042</v>
      </c>
      <c r="S203" s="121"/>
      <c r="T203" s="122" t="s">
        <v>93</v>
      </c>
      <c r="U203" s="122" t="s">
        <v>94</v>
      </c>
      <c r="V203" s="122" t="s">
        <v>221</v>
      </c>
      <c r="W203" s="122" t="s">
        <v>690</v>
      </c>
      <c r="X203" s="122" t="s">
        <v>19</v>
      </c>
      <c r="Y203" s="122">
        <v>189</v>
      </c>
      <c r="Z203" s="653">
        <v>1.12233445566778E+39</v>
      </c>
      <c r="AA203" s="122" t="s">
        <v>96</v>
      </c>
      <c r="AB203" s="122" t="s">
        <v>3044</v>
      </c>
      <c r="AC203" s="427" t="s">
        <v>3042</v>
      </c>
      <c r="AD203" s="122" t="s">
        <v>97</v>
      </c>
      <c r="AE203" s="123">
        <v>62955.199999999997</v>
      </c>
      <c r="AF203" s="123">
        <v>0</v>
      </c>
      <c r="AG203" s="123">
        <v>0</v>
      </c>
      <c r="AH203" s="123">
        <v>0</v>
      </c>
      <c r="AI203" s="123">
        <v>0</v>
      </c>
      <c r="AJ203" s="123">
        <v>62955.199999999997</v>
      </c>
      <c r="AK203" s="122">
        <v>0</v>
      </c>
      <c r="AL203" s="122" t="s">
        <v>98</v>
      </c>
      <c r="AM203" s="122" t="s">
        <v>104</v>
      </c>
      <c r="AN203" s="122" t="s">
        <v>105</v>
      </c>
      <c r="AO203" s="122" t="s">
        <v>3045</v>
      </c>
      <c r="AP203" s="122" t="s">
        <v>691</v>
      </c>
      <c r="AQ203" s="124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  <c r="BF203" s="122"/>
      <c r="BG203" s="122"/>
      <c r="BH203" s="122"/>
      <c r="BI203" s="124"/>
      <c r="BJ203" s="122"/>
      <c r="BK203" s="122"/>
      <c r="BL203" s="122"/>
      <c r="BM203" s="130"/>
      <c r="BN203" s="115"/>
      <c r="BO203" s="116"/>
      <c r="BP203" s="116"/>
      <c r="BQ203" s="116"/>
    </row>
    <row r="204" spans="1:69" x14ac:dyDescent="0.3">
      <c r="A204" s="108"/>
      <c r="B204" s="37"/>
      <c r="C204" s="41"/>
      <c r="D204" s="118">
        <v>44469</v>
      </c>
      <c r="E204" s="195">
        <v>190</v>
      </c>
      <c r="F204" s="196">
        <v>29819.7</v>
      </c>
      <c r="G204" s="123">
        <v>29819.7</v>
      </c>
      <c r="H204" s="123">
        <v>0</v>
      </c>
      <c r="I204" s="123">
        <v>0</v>
      </c>
      <c r="J204" s="123">
        <v>29819.7</v>
      </c>
      <c r="K204" s="123">
        <v>0</v>
      </c>
      <c r="L204" s="123">
        <v>0</v>
      </c>
      <c r="M204" s="123">
        <v>0</v>
      </c>
      <c r="N204" s="123">
        <v>0</v>
      </c>
      <c r="O204" s="123">
        <v>29819.7</v>
      </c>
      <c r="P204" s="123"/>
      <c r="Q204" s="614"/>
      <c r="R204" s="427" t="s">
        <v>3042</v>
      </c>
      <c r="S204" s="121"/>
      <c r="T204" s="122" t="s">
        <v>93</v>
      </c>
      <c r="U204" s="122" t="s">
        <v>94</v>
      </c>
      <c r="V204" s="122" t="s">
        <v>221</v>
      </c>
      <c r="W204" s="122" t="s">
        <v>692</v>
      </c>
      <c r="X204" s="122" t="s">
        <v>19</v>
      </c>
      <c r="Y204" s="122">
        <v>190</v>
      </c>
      <c r="Z204" s="653">
        <v>1.12233445566778E+39</v>
      </c>
      <c r="AA204" s="122" t="s">
        <v>96</v>
      </c>
      <c r="AB204" s="122" t="s">
        <v>3044</v>
      </c>
      <c r="AC204" s="427" t="s">
        <v>3042</v>
      </c>
      <c r="AD204" s="122" t="s">
        <v>97</v>
      </c>
      <c r="AE204" s="123">
        <v>29819.7</v>
      </c>
      <c r="AF204" s="123">
        <v>0</v>
      </c>
      <c r="AG204" s="123">
        <v>0</v>
      </c>
      <c r="AH204" s="123">
        <v>0</v>
      </c>
      <c r="AI204" s="123">
        <v>0</v>
      </c>
      <c r="AJ204" s="123">
        <v>29819.7</v>
      </c>
      <c r="AK204" s="122">
        <v>0</v>
      </c>
      <c r="AL204" s="122" t="s">
        <v>98</v>
      </c>
      <c r="AM204" s="122" t="s">
        <v>104</v>
      </c>
      <c r="AN204" s="122" t="s">
        <v>105</v>
      </c>
      <c r="AO204" s="122" t="s">
        <v>3045</v>
      </c>
      <c r="AP204" s="122" t="s">
        <v>693</v>
      </c>
      <c r="AQ204" s="124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2"/>
      <c r="BF204" s="122"/>
      <c r="BG204" s="122"/>
      <c r="BH204" s="122"/>
      <c r="BI204" s="124"/>
      <c r="BJ204" s="122"/>
      <c r="BK204" s="122"/>
      <c r="BL204" s="122"/>
      <c r="BM204" s="130"/>
      <c r="BN204" s="115"/>
      <c r="BO204" s="116"/>
      <c r="BP204" s="116"/>
      <c r="BQ204" s="117"/>
    </row>
    <row r="205" spans="1:69" x14ac:dyDescent="0.3">
      <c r="A205" s="108"/>
      <c r="B205" s="37"/>
      <c r="C205" s="41"/>
      <c r="D205" s="118">
        <v>44469</v>
      </c>
      <c r="E205" s="119">
        <v>191</v>
      </c>
      <c r="F205" s="196">
        <v>37336.339999999997</v>
      </c>
      <c r="G205" s="123">
        <v>0</v>
      </c>
      <c r="H205" s="123">
        <v>32186.5</v>
      </c>
      <c r="I205" s="123">
        <v>5149.84</v>
      </c>
      <c r="J205" s="123">
        <v>37336.339999999997</v>
      </c>
      <c r="K205" s="123">
        <v>0</v>
      </c>
      <c r="L205" s="123">
        <v>0</v>
      </c>
      <c r="M205" s="123">
        <v>0</v>
      </c>
      <c r="N205" s="123">
        <v>0</v>
      </c>
      <c r="O205" s="123">
        <v>37336.339999999997</v>
      </c>
      <c r="P205" s="123"/>
      <c r="Q205" s="624"/>
      <c r="R205" s="427" t="s">
        <v>3042</v>
      </c>
      <c r="S205" s="121"/>
      <c r="T205" s="122" t="s">
        <v>93</v>
      </c>
      <c r="U205" s="122" t="s">
        <v>94</v>
      </c>
      <c r="V205" s="122" t="s">
        <v>221</v>
      </c>
      <c r="W205" s="122" t="s">
        <v>694</v>
      </c>
      <c r="X205" s="122" t="s">
        <v>19</v>
      </c>
      <c r="Y205" s="122">
        <v>191</v>
      </c>
      <c r="Z205" s="653">
        <v>1.12233445566778E+39</v>
      </c>
      <c r="AA205" s="122" t="s">
        <v>96</v>
      </c>
      <c r="AB205" s="122" t="s">
        <v>3044</v>
      </c>
      <c r="AC205" s="427" t="s">
        <v>3042</v>
      </c>
      <c r="AD205" s="122" t="s">
        <v>97</v>
      </c>
      <c r="AE205" s="123">
        <v>32186.5</v>
      </c>
      <c r="AF205" s="123">
        <v>0</v>
      </c>
      <c r="AG205" s="123">
        <v>5149.84</v>
      </c>
      <c r="AH205" s="123">
        <v>0</v>
      </c>
      <c r="AI205" s="123">
        <v>0</v>
      </c>
      <c r="AJ205" s="123">
        <v>37336.339999999997</v>
      </c>
      <c r="AK205" s="122">
        <v>5149.84</v>
      </c>
      <c r="AL205" s="122" t="s">
        <v>98</v>
      </c>
      <c r="AM205" s="122" t="s">
        <v>104</v>
      </c>
      <c r="AN205" s="122" t="s">
        <v>105</v>
      </c>
      <c r="AO205" s="122" t="s">
        <v>3045</v>
      </c>
      <c r="AP205" s="122" t="s">
        <v>695</v>
      </c>
      <c r="AQ205" s="124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4"/>
      <c r="BJ205" s="122"/>
      <c r="BK205" s="122"/>
      <c r="BL205" s="122"/>
      <c r="BM205" s="130"/>
      <c r="BN205" s="115"/>
      <c r="BO205" s="116"/>
      <c r="BP205" s="116"/>
      <c r="BQ205" s="116"/>
    </row>
    <row r="206" spans="1:69" x14ac:dyDescent="0.3">
      <c r="A206" s="108"/>
      <c r="B206" s="37"/>
      <c r="C206" s="41"/>
      <c r="D206" s="118">
        <v>44469</v>
      </c>
      <c r="E206" s="119">
        <v>192</v>
      </c>
      <c r="F206" s="196">
        <v>69125.399999999994</v>
      </c>
      <c r="G206" s="123">
        <v>69125.399999999994</v>
      </c>
      <c r="H206" s="123">
        <v>0</v>
      </c>
      <c r="I206" s="123">
        <v>0</v>
      </c>
      <c r="J206" s="123">
        <v>69125.399999999994</v>
      </c>
      <c r="K206" s="123">
        <v>0</v>
      </c>
      <c r="L206" s="123">
        <v>0</v>
      </c>
      <c r="M206" s="123">
        <v>0</v>
      </c>
      <c r="N206" s="123">
        <v>0</v>
      </c>
      <c r="O206" s="123">
        <v>69125.399999999994</v>
      </c>
      <c r="P206" s="123"/>
      <c r="Q206" s="614"/>
      <c r="R206" s="427" t="s">
        <v>3042</v>
      </c>
      <c r="S206" s="121"/>
      <c r="T206" s="122" t="s">
        <v>93</v>
      </c>
      <c r="U206" s="122" t="s">
        <v>94</v>
      </c>
      <c r="V206" s="122" t="s">
        <v>229</v>
      </c>
      <c r="W206" s="122" t="s">
        <v>696</v>
      </c>
      <c r="X206" s="122" t="s">
        <v>19</v>
      </c>
      <c r="Y206" s="122">
        <v>192</v>
      </c>
      <c r="Z206" s="653">
        <v>1.12233445566778E+39</v>
      </c>
      <c r="AA206" s="122" t="s">
        <v>96</v>
      </c>
      <c r="AB206" s="122" t="s">
        <v>3044</v>
      </c>
      <c r="AC206" s="427" t="s">
        <v>3042</v>
      </c>
      <c r="AD206" s="122" t="s">
        <v>97</v>
      </c>
      <c r="AE206" s="123">
        <v>69125.399999999994</v>
      </c>
      <c r="AF206" s="123">
        <v>0</v>
      </c>
      <c r="AG206" s="123">
        <v>0</v>
      </c>
      <c r="AH206" s="123">
        <v>0</v>
      </c>
      <c r="AI206" s="123">
        <v>0</v>
      </c>
      <c r="AJ206" s="123">
        <v>69125.399999999994</v>
      </c>
      <c r="AK206" s="122">
        <v>0</v>
      </c>
      <c r="AL206" s="122" t="s">
        <v>98</v>
      </c>
      <c r="AM206" s="122" t="s">
        <v>104</v>
      </c>
      <c r="AN206" s="122" t="s">
        <v>105</v>
      </c>
      <c r="AO206" s="122" t="s">
        <v>3045</v>
      </c>
      <c r="AP206" s="122" t="s">
        <v>697</v>
      </c>
      <c r="AQ206" s="124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2"/>
      <c r="BF206" s="122"/>
      <c r="BG206" s="122"/>
      <c r="BH206" s="122"/>
      <c r="BI206" s="124"/>
      <c r="BJ206" s="122"/>
      <c r="BK206" s="122"/>
      <c r="BL206" s="122"/>
      <c r="BM206" s="130"/>
      <c r="BN206" s="115"/>
      <c r="BO206" s="116"/>
      <c r="BP206" s="116"/>
      <c r="BQ206" s="117"/>
    </row>
    <row r="207" spans="1:69" x14ac:dyDescent="0.3">
      <c r="A207" s="108"/>
      <c r="B207" s="37"/>
      <c r="C207" s="41"/>
      <c r="D207" s="118">
        <v>44469</v>
      </c>
      <c r="E207" s="119">
        <v>193</v>
      </c>
      <c r="F207" s="196">
        <v>72650.570000000007</v>
      </c>
      <c r="G207" s="123">
        <v>-1.2499999993451638E-2</v>
      </c>
      <c r="H207" s="123">
        <v>62629.8125</v>
      </c>
      <c r="I207" s="123">
        <v>10020.77</v>
      </c>
      <c r="J207" s="123">
        <v>72650.570000000007</v>
      </c>
      <c r="K207" s="123">
        <v>0</v>
      </c>
      <c r="L207" s="123">
        <v>0</v>
      </c>
      <c r="M207" s="123">
        <v>0</v>
      </c>
      <c r="N207" s="123">
        <v>0</v>
      </c>
      <c r="O207" s="123">
        <v>72650.570000000007</v>
      </c>
      <c r="P207" s="123"/>
      <c r="Q207" s="624"/>
      <c r="R207" s="427" t="s">
        <v>3042</v>
      </c>
      <c r="S207" s="121"/>
      <c r="T207" s="122" t="s">
        <v>93</v>
      </c>
      <c r="U207" s="122" t="s">
        <v>94</v>
      </c>
      <c r="V207" s="122" t="s">
        <v>698</v>
      </c>
      <c r="W207" s="122" t="s">
        <v>699</v>
      </c>
      <c r="X207" s="122" t="s">
        <v>19</v>
      </c>
      <c r="Y207" s="122">
        <v>193</v>
      </c>
      <c r="Z207" s="653">
        <v>1.12233445566778E+39</v>
      </c>
      <c r="AA207" s="122" t="s">
        <v>96</v>
      </c>
      <c r="AB207" s="122" t="s">
        <v>3044</v>
      </c>
      <c r="AC207" s="427" t="s">
        <v>3042</v>
      </c>
      <c r="AD207" s="122" t="s">
        <v>97</v>
      </c>
      <c r="AE207" s="123">
        <v>62629.8</v>
      </c>
      <c r="AF207" s="123">
        <v>0</v>
      </c>
      <c r="AG207" s="123">
        <v>10020.77</v>
      </c>
      <c r="AH207" s="123">
        <v>0</v>
      </c>
      <c r="AI207" s="123">
        <v>0</v>
      </c>
      <c r="AJ207" s="123">
        <v>72650.570000000007</v>
      </c>
      <c r="AK207" s="122">
        <v>10020.77</v>
      </c>
      <c r="AL207" s="122" t="s">
        <v>98</v>
      </c>
      <c r="AM207" s="122" t="s">
        <v>104</v>
      </c>
      <c r="AN207" s="122" t="s">
        <v>105</v>
      </c>
      <c r="AO207" s="122" t="s">
        <v>3045</v>
      </c>
      <c r="AP207" s="122" t="s">
        <v>700</v>
      </c>
      <c r="AQ207" s="124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2"/>
      <c r="BE207" s="122"/>
      <c r="BF207" s="122"/>
      <c r="BG207" s="122"/>
      <c r="BH207" s="122"/>
      <c r="BI207" s="124"/>
      <c r="BJ207" s="122"/>
      <c r="BK207" s="122"/>
      <c r="BL207" s="122"/>
      <c r="BM207" s="130"/>
      <c r="BN207" s="115"/>
      <c r="BO207" s="116"/>
      <c r="BP207" s="116"/>
      <c r="BQ207" s="116"/>
    </row>
    <row r="208" spans="1:69" x14ac:dyDescent="0.3">
      <c r="A208" s="108"/>
      <c r="B208" s="37"/>
      <c r="C208" s="41"/>
      <c r="D208" s="118">
        <v>44469</v>
      </c>
      <c r="E208" s="195">
        <v>194</v>
      </c>
      <c r="F208" s="196">
        <v>471222.4</v>
      </c>
      <c r="G208" s="123">
        <v>471222.4</v>
      </c>
      <c r="H208" s="123">
        <v>0</v>
      </c>
      <c r="I208" s="123">
        <v>0</v>
      </c>
      <c r="J208" s="123">
        <v>471222.4</v>
      </c>
      <c r="K208" s="123">
        <v>0</v>
      </c>
      <c r="L208" s="123">
        <v>0</v>
      </c>
      <c r="M208" s="123">
        <v>0</v>
      </c>
      <c r="N208" s="123">
        <v>0</v>
      </c>
      <c r="O208" s="123">
        <v>471222.4</v>
      </c>
      <c r="P208" s="123"/>
      <c r="Q208" s="624"/>
      <c r="R208" s="427" t="s">
        <v>3042</v>
      </c>
      <c r="S208" s="121"/>
      <c r="T208" s="122" t="s">
        <v>93</v>
      </c>
      <c r="U208" s="122" t="s">
        <v>94</v>
      </c>
      <c r="V208" s="122" t="s">
        <v>698</v>
      </c>
      <c r="W208" s="122" t="s">
        <v>701</v>
      </c>
      <c r="X208" s="122" t="s">
        <v>19</v>
      </c>
      <c r="Y208" s="122">
        <v>194</v>
      </c>
      <c r="Z208" s="653">
        <v>1.12233445566778E+39</v>
      </c>
      <c r="AA208" s="122" t="s">
        <v>96</v>
      </c>
      <c r="AB208" s="122" t="s">
        <v>3044</v>
      </c>
      <c r="AC208" s="427" t="s">
        <v>3042</v>
      </c>
      <c r="AD208" s="122" t="s">
        <v>97</v>
      </c>
      <c r="AE208" s="123">
        <v>471222.4</v>
      </c>
      <c r="AF208" s="123">
        <v>0</v>
      </c>
      <c r="AG208" s="123">
        <v>0</v>
      </c>
      <c r="AH208" s="123">
        <v>0</v>
      </c>
      <c r="AI208" s="123">
        <v>0</v>
      </c>
      <c r="AJ208" s="123">
        <v>471222.4</v>
      </c>
      <c r="AK208" s="122">
        <v>0</v>
      </c>
      <c r="AL208" s="122" t="s">
        <v>98</v>
      </c>
      <c r="AM208" s="122" t="s">
        <v>104</v>
      </c>
      <c r="AN208" s="122" t="s">
        <v>105</v>
      </c>
      <c r="AO208" s="122" t="s">
        <v>3045</v>
      </c>
      <c r="AP208" s="122" t="s">
        <v>702</v>
      </c>
      <c r="AQ208" s="124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22"/>
      <c r="BD208" s="122"/>
      <c r="BE208" s="122"/>
      <c r="BF208" s="122"/>
      <c r="BG208" s="122"/>
      <c r="BH208" s="122"/>
      <c r="BI208" s="124"/>
      <c r="BJ208" s="122"/>
      <c r="BK208" s="122"/>
      <c r="BL208" s="122"/>
      <c r="BM208" s="130"/>
      <c r="BN208" s="115"/>
      <c r="BO208" s="116"/>
      <c r="BP208" s="116"/>
      <c r="BQ208" s="116"/>
    </row>
    <row r="209" spans="1:69" x14ac:dyDescent="0.3">
      <c r="A209" s="108"/>
      <c r="B209" s="37"/>
      <c r="C209" s="41"/>
      <c r="D209" s="118">
        <v>44469</v>
      </c>
      <c r="E209" s="119">
        <v>195</v>
      </c>
      <c r="F209" s="196">
        <v>105721.2</v>
      </c>
      <c r="G209" s="123">
        <v>105721.2</v>
      </c>
      <c r="H209" s="123">
        <v>0</v>
      </c>
      <c r="I209" s="123">
        <v>0</v>
      </c>
      <c r="J209" s="123">
        <v>105721.2</v>
      </c>
      <c r="K209" s="123">
        <v>0</v>
      </c>
      <c r="L209" s="123">
        <v>0</v>
      </c>
      <c r="M209" s="123">
        <v>0</v>
      </c>
      <c r="N209" s="123">
        <v>0</v>
      </c>
      <c r="O209" s="123">
        <v>105721.2</v>
      </c>
      <c r="P209" s="123"/>
      <c r="Q209" s="624"/>
      <c r="R209" s="427" t="s">
        <v>3042</v>
      </c>
      <c r="S209" s="121"/>
      <c r="T209" s="122" t="s">
        <v>93</v>
      </c>
      <c r="U209" s="122" t="s">
        <v>94</v>
      </c>
      <c r="V209" s="122" t="s">
        <v>698</v>
      </c>
      <c r="W209" s="122" t="s">
        <v>703</v>
      </c>
      <c r="X209" s="122" t="s">
        <v>19</v>
      </c>
      <c r="Y209" s="122">
        <v>195</v>
      </c>
      <c r="Z209" s="653">
        <v>1.12233445566778E+39</v>
      </c>
      <c r="AA209" s="122" t="s">
        <v>96</v>
      </c>
      <c r="AB209" s="122" t="s">
        <v>3044</v>
      </c>
      <c r="AC209" s="427" t="s">
        <v>3042</v>
      </c>
      <c r="AD209" s="122" t="s">
        <v>97</v>
      </c>
      <c r="AE209" s="123">
        <v>105721.2</v>
      </c>
      <c r="AF209" s="123">
        <v>0</v>
      </c>
      <c r="AG209" s="123">
        <v>0</v>
      </c>
      <c r="AH209" s="123">
        <v>0</v>
      </c>
      <c r="AI209" s="123">
        <v>0</v>
      </c>
      <c r="AJ209" s="123">
        <v>105721.2</v>
      </c>
      <c r="AK209" s="122">
        <v>0</v>
      </c>
      <c r="AL209" s="122" t="s">
        <v>98</v>
      </c>
      <c r="AM209" s="122" t="s">
        <v>104</v>
      </c>
      <c r="AN209" s="122" t="s">
        <v>105</v>
      </c>
      <c r="AO209" s="122" t="s">
        <v>3045</v>
      </c>
      <c r="AP209" s="122" t="s">
        <v>704</v>
      </c>
      <c r="AQ209" s="124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4"/>
      <c r="BJ209" s="122"/>
      <c r="BK209" s="122"/>
      <c r="BL209" s="122"/>
      <c r="BM209" s="130"/>
      <c r="BN209" s="115"/>
      <c r="BO209" s="116"/>
      <c r="BP209" s="116"/>
      <c r="BQ209" s="116"/>
    </row>
    <row r="210" spans="1:69" x14ac:dyDescent="0.3">
      <c r="A210" s="108"/>
      <c r="B210" s="37"/>
      <c r="C210" s="41"/>
      <c r="D210" s="118">
        <v>44469</v>
      </c>
      <c r="E210" s="119">
        <v>196</v>
      </c>
      <c r="F210" s="196">
        <v>167296</v>
      </c>
      <c r="G210" s="123">
        <v>167296</v>
      </c>
      <c r="H210" s="123">
        <v>0</v>
      </c>
      <c r="I210" s="123">
        <v>0</v>
      </c>
      <c r="J210" s="123">
        <v>167296</v>
      </c>
      <c r="K210" s="123">
        <v>0</v>
      </c>
      <c r="L210" s="123">
        <v>0</v>
      </c>
      <c r="M210" s="123">
        <v>0</v>
      </c>
      <c r="N210" s="123">
        <v>0</v>
      </c>
      <c r="O210" s="123">
        <v>167296</v>
      </c>
      <c r="P210" s="123"/>
      <c r="Q210" s="614"/>
      <c r="R210" s="427" t="s">
        <v>3042</v>
      </c>
      <c r="S210" s="121"/>
      <c r="T210" s="122" t="s">
        <v>93</v>
      </c>
      <c r="U210" s="122" t="s">
        <v>94</v>
      </c>
      <c r="V210" s="122" t="s">
        <v>274</v>
      </c>
      <c r="W210" s="122" t="s">
        <v>705</v>
      </c>
      <c r="X210" s="122" t="s">
        <v>19</v>
      </c>
      <c r="Y210" s="122">
        <v>196</v>
      </c>
      <c r="Z210" s="653">
        <v>1.12233445566778E+39</v>
      </c>
      <c r="AA210" s="122" t="s">
        <v>96</v>
      </c>
      <c r="AB210" s="122" t="s">
        <v>3044</v>
      </c>
      <c r="AC210" s="427" t="s">
        <v>3042</v>
      </c>
      <c r="AD210" s="122" t="s">
        <v>97</v>
      </c>
      <c r="AE210" s="123">
        <v>167296</v>
      </c>
      <c r="AF210" s="123">
        <v>0</v>
      </c>
      <c r="AG210" s="123">
        <v>0</v>
      </c>
      <c r="AH210" s="123">
        <v>0</v>
      </c>
      <c r="AI210" s="123">
        <v>0</v>
      </c>
      <c r="AJ210" s="123">
        <v>167296</v>
      </c>
      <c r="AK210" s="122">
        <v>0</v>
      </c>
      <c r="AL210" s="122" t="s">
        <v>98</v>
      </c>
      <c r="AM210" s="122" t="s">
        <v>104</v>
      </c>
      <c r="AN210" s="122" t="s">
        <v>105</v>
      </c>
      <c r="AO210" s="122" t="s">
        <v>3045</v>
      </c>
      <c r="AP210" s="122" t="s">
        <v>706</v>
      </c>
      <c r="AQ210" s="124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4"/>
      <c r="BJ210" s="122"/>
      <c r="BK210" s="122"/>
      <c r="BL210" s="122"/>
      <c r="BM210" s="130"/>
      <c r="BN210" s="115"/>
      <c r="BO210" s="116"/>
      <c r="BP210" s="116"/>
      <c r="BQ210" s="117"/>
    </row>
    <row r="211" spans="1:69" x14ac:dyDescent="0.3">
      <c r="A211" s="108"/>
      <c r="B211" s="37"/>
      <c r="C211" s="41"/>
      <c r="D211" s="118">
        <v>44469</v>
      </c>
      <c r="E211" s="119">
        <v>197</v>
      </c>
      <c r="F211" s="196">
        <v>336613.4</v>
      </c>
      <c r="G211" s="123">
        <v>336613.4</v>
      </c>
      <c r="H211" s="123">
        <v>0</v>
      </c>
      <c r="I211" s="123">
        <v>0</v>
      </c>
      <c r="J211" s="123">
        <v>336613.4</v>
      </c>
      <c r="K211" s="123">
        <v>0</v>
      </c>
      <c r="L211" s="123">
        <v>0</v>
      </c>
      <c r="M211" s="123">
        <v>0</v>
      </c>
      <c r="N211" s="123">
        <v>0</v>
      </c>
      <c r="O211" s="123">
        <v>336613.4</v>
      </c>
      <c r="P211" s="123"/>
      <c r="Q211" s="614"/>
      <c r="R211" s="427" t="s">
        <v>3042</v>
      </c>
      <c r="S211" s="121"/>
      <c r="T211" s="122" t="s">
        <v>93</v>
      </c>
      <c r="U211" s="122" t="s">
        <v>94</v>
      </c>
      <c r="V211" s="122" t="s">
        <v>707</v>
      </c>
      <c r="W211" s="122" t="s">
        <v>708</v>
      </c>
      <c r="X211" s="122" t="s">
        <v>19</v>
      </c>
      <c r="Y211" s="122">
        <v>197</v>
      </c>
      <c r="Z211" s="653">
        <v>1.12233445566778E+39</v>
      </c>
      <c r="AA211" s="122" t="s">
        <v>96</v>
      </c>
      <c r="AB211" s="122" t="s">
        <v>3044</v>
      </c>
      <c r="AC211" s="427" t="s">
        <v>3042</v>
      </c>
      <c r="AD211" s="122" t="s">
        <v>97</v>
      </c>
      <c r="AE211" s="123">
        <v>336613.4</v>
      </c>
      <c r="AF211" s="123">
        <v>0</v>
      </c>
      <c r="AG211" s="123">
        <v>0</v>
      </c>
      <c r="AH211" s="123">
        <v>0</v>
      </c>
      <c r="AI211" s="123">
        <v>0</v>
      </c>
      <c r="AJ211" s="123">
        <v>336613.4</v>
      </c>
      <c r="AK211" s="122">
        <v>0</v>
      </c>
      <c r="AL211" s="122" t="s">
        <v>98</v>
      </c>
      <c r="AM211" s="122" t="s">
        <v>104</v>
      </c>
      <c r="AN211" s="122" t="s">
        <v>105</v>
      </c>
      <c r="AO211" s="122" t="s">
        <v>3045</v>
      </c>
      <c r="AP211" s="122" t="s">
        <v>709</v>
      </c>
      <c r="AQ211" s="124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4"/>
      <c r="BJ211" s="122"/>
      <c r="BK211" s="122"/>
      <c r="BL211" s="122"/>
      <c r="BM211" s="130"/>
      <c r="BN211" s="115"/>
      <c r="BO211" s="116"/>
      <c r="BP211" s="116"/>
      <c r="BQ211" s="117"/>
    </row>
    <row r="212" spans="1:69" x14ac:dyDescent="0.3">
      <c r="A212" s="108"/>
      <c r="B212" s="37"/>
      <c r="C212" s="41"/>
      <c r="D212" s="118">
        <v>44441</v>
      </c>
      <c r="E212" s="195">
        <v>198</v>
      </c>
      <c r="F212" s="196">
        <v>2240</v>
      </c>
      <c r="G212" s="123">
        <v>2240</v>
      </c>
      <c r="H212" s="123">
        <v>0</v>
      </c>
      <c r="I212" s="123">
        <v>0</v>
      </c>
      <c r="J212" s="123">
        <v>2240</v>
      </c>
      <c r="K212" s="123">
        <v>0</v>
      </c>
      <c r="L212" s="123">
        <v>0</v>
      </c>
      <c r="M212" s="123">
        <v>0</v>
      </c>
      <c r="N212" s="123">
        <v>0</v>
      </c>
      <c r="O212" s="123">
        <v>2240</v>
      </c>
      <c r="P212" s="123">
        <v>2240</v>
      </c>
      <c r="Q212" s="614" t="s">
        <v>3007</v>
      </c>
      <c r="R212" s="427" t="s">
        <v>3040</v>
      </c>
      <c r="S212" s="121"/>
      <c r="T212" s="122" t="s">
        <v>93</v>
      </c>
      <c r="U212" s="122" t="s">
        <v>94</v>
      </c>
      <c r="V212" s="122" t="s">
        <v>113</v>
      </c>
      <c r="W212" s="122" t="s">
        <v>710</v>
      </c>
      <c r="X212" s="122" t="s">
        <v>247</v>
      </c>
      <c r="Y212" s="122">
        <v>198</v>
      </c>
      <c r="Z212" s="653">
        <v>1.12233445566778E+39</v>
      </c>
      <c r="AA212" s="122" t="s">
        <v>96</v>
      </c>
      <c r="AB212" s="122" t="s">
        <v>3044</v>
      </c>
      <c r="AC212" s="427" t="s">
        <v>3040</v>
      </c>
      <c r="AD212" s="122" t="s">
        <v>141</v>
      </c>
      <c r="AE212" s="123">
        <v>2240</v>
      </c>
      <c r="AF212" s="123">
        <v>0</v>
      </c>
      <c r="AG212" s="123">
        <v>0</v>
      </c>
      <c r="AH212" s="123">
        <v>0</v>
      </c>
      <c r="AI212" s="123">
        <v>0</v>
      </c>
      <c r="AJ212" s="123">
        <v>2240</v>
      </c>
      <c r="AK212" s="122">
        <v>0</v>
      </c>
      <c r="AL212" s="122" t="s">
        <v>98</v>
      </c>
      <c r="AM212" s="122" t="s">
        <v>104</v>
      </c>
      <c r="AN212" s="122" t="s">
        <v>105</v>
      </c>
      <c r="AO212" s="122" t="s">
        <v>3045</v>
      </c>
      <c r="AP212" s="122" t="s">
        <v>711</v>
      </c>
      <c r="AQ212" s="124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  <c r="BH212" s="122"/>
      <c r="BI212" s="124"/>
      <c r="BJ212" s="122" t="s">
        <v>125</v>
      </c>
      <c r="BK212" s="119" t="s">
        <v>789</v>
      </c>
      <c r="BL212" s="119" t="s">
        <v>3056</v>
      </c>
      <c r="BM212" s="197">
        <v>2240</v>
      </c>
      <c r="BN212" s="115"/>
      <c r="BO212" s="116"/>
      <c r="BP212" s="116"/>
      <c r="BQ212" s="117"/>
    </row>
    <row r="213" spans="1:69" x14ac:dyDescent="0.3">
      <c r="A213" s="108"/>
      <c r="B213" s="37"/>
      <c r="C213" s="41"/>
      <c r="D213" s="118">
        <v>44441</v>
      </c>
      <c r="E213" s="119">
        <v>199</v>
      </c>
      <c r="F213" s="196">
        <v>1900</v>
      </c>
      <c r="G213" s="123">
        <v>1900</v>
      </c>
      <c r="H213" s="123">
        <v>0</v>
      </c>
      <c r="I213" s="123">
        <v>0</v>
      </c>
      <c r="J213" s="123">
        <v>1900</v>
      </c>
      <c r="K213" s="123">
        <v>0</v>
      </c>
      <c r="L213" s="123">
        <v>0</v>
      </c>
      <c r="M213" s="123">
        <v>0</v>
      </c>
      <c r="N213" s="123">
        <v>0</v>
      </c>
      <c r="O213" s="123">
        <v>1900</v>
      </c>
      <c r="P213" s="123">
        <v>1900</v>
      </c>
      <c r="Q213" s="614" t="s">
        <v>3007</v>
      </c>
      <c r="R213" s="427" t="s">
        <v>3040</v>
      </c>
      <c r="S213" s="121"/>
      <c r="T213" s="122" t="s">
        <v>93</v>
      </c>
      <c r="U213" s="122" t="s">
        <v>94</v>
      </c>
      <c r="V213" s="122" t="s">
        <v>244</v>
      </c>
      <c r="W213" s="122" t="s">
        <v>712</v>
      </c>
      <c r="X213" s="122" t="s">
        <v>247</v>
      </c>
      <c r="Y213" s="122">
        <v>199</v>
      </c>
      <c r="Z213" s="653">
        <v>1.12233445566778E+39</v>
      </c>
      <c r="AA213" s="122" t="s">
        <v>96</v>
      </c>
      <c r="AB213" s="122" t="s">
        <v>3044</v>
      </c>
      <c r="AC213" s="427" t="s">
        <v>3040</v>
      </c>
      <c r="AD213" s="122" t="s">
        <v>141</v>
      </c>
      <c r="AE213" s="123">
        <v>1900</v>
      </c>
      <c r="AF213" s="123">
        <v>0</v>
      </c>
      <c r="AG213" s="123">
        <v>0</v>
      </c>
      <c r="AH213" s="123">
        <v>0</v>
      </c>
      <c r="AI213" s="123">
        <v>0</v>
      </c>
      <c r="AJ213" s="123">
        <v>1900</v>
      </c>
      <c r="AK213" s="122">
        <v>0</v>
      </c>
      <c r="AL213" s="122" t="s">
        <v>98</v>
      </c>
      <c r="AM213" s="122" t="s">
        <v>104</v>
      </c>
      <c r="AN213" s="122" t="s">
        <v>105</v>
      </c>
      <c r="AO213" s="122" t="s">
        <v>3045</v>
      </c>
      <c r="AP213" s="122" t="s">
        <v>713</v>
      </c>
      <c r="AQ213" s="124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  <c r="BG213" s="122"/>
      <c r="BH213" s="122"/>
      <c r="BI213" s="124"/>
      <c r="BJ213" s="122" t="s">
        <v>126</v>
      </c>
      <c r="BK213" s="119" t="s">
        <v>789</v>
      </c>
      <c r="BL213" s="119" t="s">
        <v>3057</v>
      </c>
      <c r="BM213" s="197">
        <v>1900</v>
      </c>
      <c r="BN213" s="115"/>
      <c r="BO213" s="116"/>
      <c r="BP213" s="116"/>
      <c r="BQ213" s="117"/>
    </row>
    <row r="214" spans="1:69" x14ac:dyDescent="0.3">
      <c r="A214" s="108"/>
      <c r="B214" s="37"/>
      <c r="C214" s="41"/>
      <c r="D214" s="118">
        <v>44446</v>
      </c>
      <c r="E214" s="119">
        <v>200</v>
      </c>
      <c r="F214" s="196">
        <v>950</v>
      </c>
      <c r="G214" s="123">
        <v>950</v>
      </c>
      <c r="H214" s="123">
        <v>0</v>
      </c>
      <c r="I214" s="123">
        <v>0</v>
      </c>
      <c r="J214" s="123">
        <v>950</v>
      </c>
      <c r="K214" s="123">
        <v>0</v>
      </c>
      <c r="L214" s="123">
        <v>0</v>
      </c>
      <c r="M214" s="123">
        <v>0</v>
      </c>
      <c r="N214" s="123">
        <v>0</v>
      </c>
      <c r="O214" s="123">
        <v>950</v>
      </c>
      <c r="P214" s="123">
        <v>10450</v>
      </c>
      <c r="Q214" s="614" t="s">
        <v>3004</v>
      </c>
      <c r="R214" s="427" t="s">
        <v>3040</v>
      </c>
      <c r="S214" s="121"/>
      <c r="T214" s="122" t="s">
        <v>93</v>
      </c>
      <c r="U214" s="122" t="s">
        <v>94</v>
      </c>
      <c r="V214" s="122" t="s">
        <v>244</v>
      </c>
      <c r="W214" s="122" t="s">
        <v>714</v>
      </c>
      <c r="X214" s="122" t="s">
        <v>247</v>
      </c>
      <c r="Y214" s="122">
        <v>200</v>
      </c>
      <c r="Z214" s="653">
        <v>1.12233445566778E+39</v>
      </c>
      <c r="AA214" s="122" t="s">
        <v>96</v>
      </c>
      <c r="AB214" s="122" t="s">
        <v>3044</v>
      </c>
      <c r="AC214" s="427" t="s">
        <v>3040</v>
      </c>
      <c r="AD214" s="122" t="s">
        <v>141</v>
      </c>
      <c r="AE214" s="123">
        <v>950</v>
      </c>
      <c r="AF214" s="123">
        <v>0</v>
      </c>
      <c r="AG214" s="123">
        <v>0</v>
      </c>
      <c r="AH214" s="123">
        <v>0</v>
      </c>
      <c r="AI214" s="123">
        <v>0</v>
      </c>
      <c r="AJ214" s="123">
        <v>950</v>
      </c>
      <c r="AK214" s="122">
        <v>0</v>
      </c>
      <c r="AL214" s="122" t="s">
        <v>98</v>
      </c>
      <c r="AM214" s="122" t="s">
        <v>104</v>
      </c>
      <c r="AN214" s="122" t="s">
        <v>105</v>
      </c>
      <c r="AO214" s="122" t="s">
        <v>3045</v>
      </c>
      <c r="AP214" s="122" t="s">
        <v>715</v>
      </c>
      <c r="AQ214" s="124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2"/>
      <c r="BG214" s="122"/>
      <c r="BH214" s="122"/>
      <c r="BI214" s="124"/>
      <c r="BJ214" s="122" t="s">
        <v>137</v>
      </c>
      <c r="BK214" s="119" t="s">
        <v>274</v>
      </c>
      <c r="BL214" s="119" t="s">
        <v>3055</v>
      </c>
      <c r="BM214" s="197">
        <v>10450</v>
      </c>
      <c r="BN214" s="115"/>
      <c r="BO214" s="116"/>
      <c r="BP214" s="116"/>
      <c r="BQ214" s="117"/>
    </row>
    <row r="215" spans="1:69" x14ac:dyDescent="0.3">
      <c r="A215" s="108"/>
      <c r="B215" s="37"/>
      <c r="C215" s="41"/>
      <c r="D215" s="118">
        <v>44446</v>
      </c>
      <c r="E215" s="119">
        <v>201</v>
      </c>
      <c r="F215" s="196">
        <v>9500</v>
      </c>
      <c r="G215" s="123">
        <v>9500</v>
      </c>
      <c r="H215" s="123">
        <v>0</v>
      </c>
      <c r="I215" s="123">
        <v>0</v>
      </c>
      <c r="J215" s="123">
        <v>9500</v>
      </c>
      <c r="K215" s="123">
        <v>0</v>
      </c>
      <c r="L215" s="123">
        <v>0</v>
      </c>
      <c r="M215" s="123">
        <v>0</v>
      </c>
      <c r="N215" s="123">
        <v>0</v>
      </c>
      <c r="O215" s="123">
        <v>9500</v>
      </c>
      <c r="P215" s="123"/>
      <c r="Q215" s="614"/>
      <c r="R215" s="427" t="s">
        <v>3040</v>
      </c>
      <c r="S215" s="121"/>
      <c r="T215" s="122" t="s">
        <v>93</v>
      </c>
      <c r="U215" s="122" t="s">
        <v>94</v>
      </c>
      <c r="V215" s="122" t="s">
        <v>244</v>
      </c>
      <c r="W215" s="122" t="s">
        <v>716</v>
      </c>
      <c r="X215" s="122" t="s">
        <v>247</v>
      </c>
      <c r="Y215" s="122">
        <v>201</v>
      </c>
      <c r="Z215" s="653">
        <v>1.12233445566778E+39</v>
      </c>
      <c r="AA215" s="122" t="s">
        <v>96</v>
      </c>
      <c r="AB215" s="122" t="s">
        <v>3044</v>
      </c>
      <c r="AC215" s="427" t="s">
        <v>3040</v>
      </c>
      <c r="AD215" s="122" t="s">
        <v>141</v>
      </c>
      <c r="AE215" s="123">
        <v>9500</v>
      </c>
      <c r="AF215" s="123">
        <v>0</v>
      </c>
      <c r="AG215" s="123">
        <v>0</v>
      </c>
      <c r="AH215" s="123">
        <v>0</v>
      </c>
      <c r="AI215" s="123">
        <v>0</v>
      </c>
      <c r="AJ215" s="123">
        <v>9500</v>
      </c>
      <c r="AK215" s="122">
        <v>0</v>
      </c>
      <c r="AL215" s="122" t="s">
        <v>98</v>
      </c>
      <c r="AM215" s="122" t="s">
        <v>104</v>
      </c>
      <c r="AN215" s="122" t="s">
        <v>105</v>
      </c>
      <c r="AO215" s="122" t="s">
        <v>3045</v>
      </c>
      <c r="AP215" s="122" t="s">
        <v>717</v>
      </c>
      <c r="AQ215" s="124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2"/>
      <c r="BG215" s="122"/>
      <c r="BH215" s="122"/>
      <c r="BI215" s="124"/>
      <c r="BJ215" s="122"/>
      <c r="BK215" s="122"/>
      <c r="BL215" s="122"/>
      <c r="BM215" s="130"/>
      <c r="BN215" s="115"/>
      <c r="BO215" s="116"/>
      <c r="BP215" s="116"/>
      <c r="BQ215" s="117"/>
    </row>
    <row r="216" spans="1:69" x14ac:dyDescent="0.3">
      <c r="A216" s="108"/>
      <c r="B216" s="37"/>
      <c r="C216" s="41"/>
      <c r="D216" s="118">
        <v>44447</v>
      </c>
      <c r="E216" s="195">
        <v>202</v>
      </c>
      <c r="F216" s="196">
        <v>5850</v>
      </c>
      <c r="G216" s="123">
        <v>5850</v>
      </c>
      <c r="H216" s="123">
        <v>0</v>
      </c>
      <c r="I216" s="123">
        <v>0</v>
      </c>
      <c r="J216" s="123">
        <v>5850</v>
      </c>
      <c r="K216" s="123">
        <v>0</v>
      </c>
      <c r="L216" s="123">
        <v>0</v>
      </c>
      <c r="M216" s="123">
        <v>0</v>
      </c>
      <c r="N216" s="123">
        <v>0</v>
      </c>
      <c r="O216" s="123">
        <v>5850</v>
      </c>
      <c r="P216" s="123">
        <v>748</v>
      </c>
      <c r="Q216" s="614" t="s">
        <v>3000</v>
      </c>
      <c r="R216" s="427" t="s">
        <v>3040</v>
      </c>
      <c r="S216" s="121"/>
      <c r="T216" s="122" t="s">
        <v>93</v>
      </c>
      <c r="U216" s="122" t="s">
        <v>94</v>
      </c>
      <c r="V216" s="122" t="s">
        <v>244</v>
      </c>
      <c r="W216" s="122" t="s">
        <v>718</v>
      </c>
      <c r="X216" s="122" t="s">
        <v>247</v>
      </c>
      <c r="Y216" s="122">
        <v>202</v>
      </c>
      <c r="Z216" s="653">
        <v>1.12233445566778E+39</v>
      </c>
      <c r="AA216" s="122" t="s">
        <v>96</v>
      </c>
      <c r="AB216" s="122" t="s">
        <v>3044</v>
      </c>
      <c r="AC216" s="427" t="s">
        <v>3040</v>
      </c>
      <c r="AD216" s="122" t="s">
        <v>97</v>
      </c>
      <c r="AE216" s="123">
        <v>38640</v>
      </c>
      <c r="AF216" s="123">
        <v>0</v>
      </c>
      <c r="AG216" s="123">
        <v>0</v>
      </c>
      <c r="AH216" s="123">
        <v>0</v>
      </c>
      <c r="AI216" s="123">
        <v>0</v>
      </c>
      <c r="AJ216" s="123">
        <v>38640</v>
      </c>
      <c r="AK216" s="122">
        <v>0</v>
      </c>
      <c r="AL216" s="122" t="s">
        <v>98</v>
      </c>
      <c r="AM216" s="122" t="s">
        <v>104</v>
      </c>
      <c r="AN216" s="122" t="s">
        <v>105</v>
      </c>
      <c r="AO216" s="122" t="s">
        <v>3045</v>
      </c>
      <c r="AP216" s="122" t="s">
        <v>719</v>
      </c>
      <c r="AQ216" s="124"/>
      <c r="AR216" s="122"/>
      <c r="AS216" s="122"/>
      <c r="AT216" s="122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2"/>
      <c r="BG216" s="122"/>
      <c r="BH216" s="122"/>
      <c r="BI216" s="124"/>
      <c r="BJ216" s="122" t="s">
        <v>153</v>
      </c>
      <c r="BK216" s="119" t="s">
        <v>788</v>
      </c>
      <c r="BL216" s="119" t="s">
        <v>3055</v>
      </c>
      <c r="BM216" s="197">
        <v>748</v>
      </c>
      <c r="BN216" s="115"/>
      <c r="BO216" s="116"/>
      <c r="BP216" s="116"/>
      <c r="BQ216" s="117"/>
    </row>
    <row r="217" spans="1:69" x14ac:dyDescent="0.3">
      <c r="A217" s="108"/>
      <c r="B217" s="37"/>
      <c r="C217" s="41"/>
      <c r="D217" s="118">
        <v>44447</v>
      </c>
      <c r="E217" s="119">
        <v>203</v>
      </c>
      <c r="F217" s="196">
        <v>-5102</v>
      </c>
      <c r="G217" s="123">
        <v>0</v>
      </c>
      <c r="H217" s="123">
        <v>0</v>
      </c>
      <c r="I217" s="123">
        <v>0</v>
      </c>
      <c r="J217" s="123">
        <v>0</v>
      </c>
      <c r="K217" s="123">
        <v>5102</v>
      </c>
      <c r="L217" s="123">
        <v>0</v>
      </c>
      <c r="M217" s="123">
        <v>0</v>
      </c>
      <c r="N217" s="123">
        <v>5102</v>
      </c>
      <c r="O217" s="123">
        <v>-5102</v>
      </c>
      <c r="P217" s="123"/>
      <c r="Q217" s="614"/>
      <c r="R217" s="427" t="s">
        <v>3040</v>
      </c>
      <c r="S217" s="121"/>
      <c r="T217" s="122"/>
      <c r="U217" s="122"/>
      <c r="V217" s="122"/>
      <c r="W217" s="122"/>
      <c r="X217" s="122"/>
      <c r="Y217" s="122"/>
      <c r="Z217" s="653"/>
      <c r="AA217" s="122"/>
      <c r="AB217" s="122"/>
      <c r="AC217" s="427"/>
      <c r="AD217" s="122"/>
      <c r="AE217" s="123"/>
      <c r="AF217" s="123"/>
      <c r="AG217" s="123"/>
      <c r="AH217" s="123"/>
      <c r="AI217" s="123"/>
      <c r="AJ217" s="123"/>
      <c r="AK217" s="122"/>
      <c r="AL217" s="122"/>
      <c r="AM217" s="122"/>
      <c r="AN217" s="122"/>
      <c r="AO217" s="122"/>
      <c r="AP217" s="122"/>
      <c r="AQ217" s="124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  <c r="BG217" s="122"/>
      <c r="BH217" s="122"/>
      <c r="BI217" s="124"/>
      <c r="BJ217" s="122"/>
      <c r="BK217" s="122"/>
      <c r="BL217" s="122"/>
      <c r="BM217" s="130"/>
      <c r="BN217" s="115"/>
      <c r="BO217" s="116"/>
      <c r="BP217" s="116"/>
      <c r="BQ217" s="117"/>
    </row>
    <row r="218" spans="1:69" x14ac:dyDescent="0.3">
      <c r="A218" s="108"/>
      <c r="B218" s="37"/>
      <c r="C218" s="41"/>
      <c r="D218" s="118">
        <v>44447</v>
      </c>
      <c r="E218" s="119">
        <v>204</v>
      </c>
      <c r="F218" s="196">
        <v>2850</v>
      </c>
      <c r="G218" s="123">
        <v>2850</v>
      </c>
      <c r="H218" s="123">
        <v>0</v>
      </c>
      <c r="I218" s="123">
        <v>0</v>
      </c>
      <c r="J218" s="123">
        <v>2850</v>
      </c>
      <c r="K218" s="123">
        <v>0</v>
      </c>
      <c r="L218" s="123">
        <v>0</v>
      </c>
      <c r="M218" s="123">
        <v>0</v>
      </c>
      <c r="N218" s="123">
        <v>0</v>
      </c>
      <c r="O218" s="123">
        <v>2850</v>
      </c>
      <c r="P218" s="123"/>
      <c r="Q218" s="614"/>
      <c r="R218" s="427" t="s">
        <v>3040</v>
      </c>
      <c r="S218" s="121"/>
      <c r="T218" s="122" t="s">
        <v>93</v>
      </c>
      <c r="U218" s="122" t="s">
        <v>94</v>
      </c>
      <c r="V218" s="122" t="s">
        <v>244</v>
      </c>
      <c r="W218" s="122" t="s">
        <v>720</v>
      </c>
      <c r="X218" s="122" t="s">
        <v>247</v>
      </c>
      <c r="Y218" s="122">
        <v>204</v>
      </c>
      <c r="Z218" s="653">
        <v>1.12233445566778E+39</v>
      </c>
      <c r="AA218" s="122" t="s">
        <v>96</v>
      </c>
      <c r="AB218" s="122" t="s">
        <v>3044</v>
      </c>
      <c r="AC218" s="427" t="s">
        <v>3040</v>
      </c>
      <c r="AD218" s="122" t="s">
        <v>141</v>
      </c>
      <c r="AE218" s="123">
        <v>2850</v>
      </c>
      <c r="AF218" s="123">
        <v>0</v>
      </c>
      <c r="AG218" s="123">
        <v>0</v>
      </c>
      <c r="AH218" s="123">
        <v>0</v>
      </c>
      <c r="AI218" s="123">
        <v>0</v>
      </c>
      <c r="AJ218" s="123">
        <v>2850</v>
      </c>
      <c r="AK218" s="122">
        <v>0</v>
      </c>
      <c r="AL218" s="122" t="s">
        <v>98</v>
      </c>
      <c r="AM218" s="122" t="s">
        <v>104</v>
      </c>
      <c r="AN218" s="122" t="s">
        <v>105</v>
      </c>
      <c r="AO218" s="122" t="s">
        <v>3045</v>
      </c>
      <c r="AP218" s="122" t="s">
        <v>721</v>
      </c>
      <c r="AQ218" s="124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2"/>
      <c r="BF218" s="122"/>
      <c r="BG218" s="122"/>
      <c r="BH218" s="122"/>
      <c r="BI218" s="124"/>
      <c r="BJ218" s="122"/>
      <c r="BK218" s="122"/>
      <c r="BL218" s="122"/>
      <c r="BM218" s="130"/>
      <c r="BN218" s="115"/>
      <c r="BO218" s="116"/>
      <c r="BP218" s="116"/>
      <c r="BQ218" s="117"/>
    </row>
    <row r="219" spans="1:69" x14ac:dyDescent="0.3">
      <c r="A219" s="108"/>
      <c r="B219" s="37"/>
      <c r="C219" s="41"/>
      <c r="D219" s="118">
        <v>44447</v>
      </c>
      <c r="E219" s="119">
        <v>205</v>
      </c>
      <c r="F219" s="196">
        <v>-2850</v>
      </c>
      <c r="G219" s="123">
        <v>0</v>
      </c>
      <c r="H219" s="123">
        <v>0</v>
      </c>
      <c r="I219" s="123">
        <v>0</v>
      </c>
      <c r="J219" s="123">
        <v>0</v>
      </c>
      <c r="K219" s="123">
        <v>2850</v>
      </c>
      <c r="L219" s="123">
        <v>0</v>
      </c>
      <c r="M219" s="123">
        <v>0</v>
      </c>
      <c r="N219" s="123">
        <v>2850</v>
      </c>
      <c r="O219" s="123">
        <v>-2850</v>
      </c>
      <c r="P219" s="123"/>
      <c r="Q219" s="614"/>
      <c r="R219" s="427" t="s">
        <v>3040</v>
      </c>
      <c r="S219" s="121"/>
      <c r="T219" s="122" t="s">
        <v>93</v>
      </c>
      <c r="U219" s="122" t="s">
        <v>94</v>
      </c>
      <c r="V219" s="122" t="s">
        <v>244</v>
      </c>
      <c r="W219" s="122" t="s">
        <v>720</v>
      </c>
      <c r="X219" s="122" t="s">
        <v>247</v>
      </c>
      <c r="Y219" s="122">
        <v>205</v>
      </c>
      <c r="Z219" s="653">
        <v>1.12233445566778E+39</v>
      </c>
      <c r="AA219" s="122" t="s">
        <v>96</v>
      </c>
      <c r="AB219" s="122" t="s">
        <v>3044</v>
      </c>
      <c r="AC219" s="427" t="s">
        <v>3040</v>
      </c>
      <c r="AD219" s="122" t="s">
        <v>141</v>
      </c>
      <c r="AE219" s="123">
        <v>2850</v>
      </c>
      <c r="AF219" s="123">
        <v>0</v>
      </c>
      <c r="AG219" s="123">
        <v>0</v>
      </c>
      <c r="AH219" s="123">
        <v>0</v>
      </c>
      <c r="AI219" s="123">
        <v>0</v>
      </c>
      <c r="AJ219" s="123">
        <v>2850</v>
      </c>
      <c r="AK219" s="122">
        <v>0</v>
      </c>
      <c r="AL219" s="122" t="s">
        <v>98</v>
      </c>
      <c r="AM219" s="122" t="s">
        <v>104</v>
      </c>
      <c r="AN219" s="122" t="s">
        <v>105</v>
      </c>
      <c r="AO219" s="122" t="s">
        <v>3045</v>
      </c>
      <c r="AP219" s="122" t="s">
        <v>721</v>
      </c>
      <c r="AQ219" s="124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  <c r="BG219" s="122"/>
      <c r="BH219" s="122"/>
      <c r="BI219" s="124"/>
      <c r="BJ219" s="122"/>
      <c r="BK219" s="122"/>
      <c r="BL219" s="122"/>
      <c r="BM219" s="130"/>
      <c r="BN219" s="115"/>
      <c r="BO219" s="116"/>
      <c r="BP219" s="116"/>
      <c r="BQ219" s="117"/>
    </row>
    <row r="220" spans="1:69" x14ac:dyDescent="0.3">
      <c r="A220" s="108"/>
      <c r="B220" s="37"/>
      <c r="C220" s="41"/>
      <c r="D220" s="118">
        <v>44447</v>
      </c>
      <c r="E220" s="195">
        <v>206</v>
      </c>
      <c r="F220" s="199">
        <v>14560</v>
      </c>
      <c r="G220" s="123">
        <v>14560</v>
      </c>
      <c r="H220" s="123">
        <v>0</v>
      </c>
      <c r="I220" s="123">
        <v>0</v>
      </c>
      <c r="J220" s="123">
        <v>14560</v>
      </c>
      <c r="K220" s="123">
        <v>0</v>
      </c>
      <c r="L220" s="123">
        <v>0</v>
      </c>
      <c r="M220" s="123">
        <v>0</v>
      </c>
      <c r="N220" s="123">
        <v>0</v>
      </c>
      <c r="O220" s="123">
        <v>14560</v>
      </c>
      <c r="P220" s="123">
        <v>2507</v>
      </c>
      <c r="Q220" s="614" t="s">
        <v>3000</v>
      </c>
      <c r="R220" s="427" t="s">
        <v>3040</v>
      </c>
      <c r="S220" s="121"/>
      <c r="T220" s="122" t="s">
        <v>93</v>
      </c>
      <c r="U220" s="122" t="s">
        <v>94</v>
      </c>
      <c r="V220" s="122" t="s">
        <v>113</v>
      </c>
      <c r="W220" s="122" t="s">
        <v>722</v>
      </c>
      <c r="X220" s="122" t="s">
        <v>247</v>
      </c>
      <c r="Y220" s="122">
        <v>206</v>
      </c>
      <c r="Z220" s="653">
        <v>1.12233445566778E+39</v>
      </c>
      <c r="AA220" s="122" t="s">
        <v>96</v>
      </c>
      <c r="AB220" s="122" t="s">
        <v>3044</v>
      </c>
      <c r="AC220" s="427" t="s">
        <v>3040</v>
      </c>
      <c r="AD220" s="122" t="s">
        <v>141</v>
      </c>
      <c r="AE220" s="123">
        <v>14560</v>
      </c>
      <c r="AF220" s="123">
        <v>0</v>
      </c>
      <c r="AG220" s="123">
        <v>0</v>
      </c>
      <c r="AH220" s="123">
        <v>0</v>
      </c>
      <c r="AI220" s="123">
        <v>0</v>
      </c>
      <c r="AJ220" s="123">
        <v>14560</v>
      </c>
      <c r="AK220" s="122">
        <v>0</v>
      </c>
      <c r="AL220" s="122" t="s">
        <v>98</v>
      </c>
      <c r="AM220" s="122" t="s">
        <v>104</v>
      </c>
      <c r="AN220" s="122" t="s">
        <v>105</v>
      </c>
      <c r="AO220" s="122" t="s">
        <v>3045</v>
      </c>
      <c r="AP220" s="122" t="s">
        <v>723</v>
      </c>
      <c r="AQ220" s="124"/>
      <c r="AR220" s="122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2"/>
      <c r="BF220" s="122"/>
      <c r="BG220" s="122"/>
      <c r="BH220" s="122"/>
      <c r="BI220" s="124"/>
      <c r="BJ220" s="122" t="s">
        <v>156</v>
      </c>
      <c r="BK220" s="119" t="s">
        <v>788</v>
      </c>
      <c r="BL220" s="119" t="s">
        <v>3055</v>
      </c>
      <c r="BM220" s="197">
        <v>2507</v>
      </c>
      <c r="BN220" s="115"/>
      <c r="BO220" s="116"/>
      <c r="BP220" s="116"/>
      <c r="BQ220" s="117"/>
    </row>
    <row r="221" spans="1:69" x14ac:dyDescent="0.3">
      <c r="A221" s="108"/>
      <c r="B221" s="37"/>
      <c r="C221" s="41"/>
      <c r="D221" s="118">
        <v>44447</v>
      </c>
      <c r="E221" s="119">
        <v>207</v>
      </c>
      <c r="F221" s="199">
        <v>-12053</v>
      </c>
      <c r="G221" s="123">
        <v>0</v>
      </c>
      <c r="H221" s="123">
        <v>0</v>
      </c>
      <c r="I221" s="123">
        <v>0</v>
      </c>
      <c r="J221" s="123">
        <v>0</v>
      </c>
      <c r="K221" s="123">
        <v>12053</v>
      </c>
      <c r="L221" s="123">
        <v>0</v>
      </c>
      <c r="M221" s="123">
        <v>0</v>
      </c>
      <c r="N221" s="123">
        <v>12053</v>
      </c>
      <c r="O221" s="123">
        <v>-12053</v>
      </c>
      <c r="P221" s="123"/>
      <c r="Q221" s="614"/>
      <c r="R221" s="427" t="s">
        <v>3040</v>
      </c>
      <c r="S221" s="121"/>
      <c r="T221" s="122"/>
      <c r="U221" s="122"/>
      <c r="V221" s="122"/>
      <c r="W221" s="122"/>
      <c r="X221" s="122"/>
      <c r="Y221" s="122"/>
      <c r="Z221" s="653"/>
      <c r="AA221" s="122"/>
      <c r="AB221" s="122"/>
      <c r="AC221" s="427"/>
      <c r="AD221" s="122"/>
      <c r="AE221" s="123"/>
      <c r="AF221" s="123"/>
      <c r="AG221" s="123"/>
      <c r="AH221" s="123"/>
      <c r="AI221" s="123"/>
      <c r="AJ221" s="123"/>
      <c r="AK221" s="122"/>
      <c r="AL221" s="122"/>
      <c r="AM221" s="122"/>
      <c r="AN221" s="122"/>
      <c r="AO221" s="122"/>
      <c r="AP221" s="122"/>
      <c r="AQ221" s="124"/>
      <c r="AR221" s="122"/>
      <c r="AS221" s="122"/>
      <c r="AT221" s="122"/>
      <c r="AU221" s="122"/>
      <c r="AV221" s="122"/>
      <c r="AW221" s="122"/>
      <c r="AX221" s="122"/>
      <c r="AY221" s="122"/>
      <c r="AZ221" s="122"/>
      <c r="BA221" s="122"/>
      <c r="BB221" s="122"/>
      <c r="BC221" s="122"/>
      <c r="BD221" s="122"/>
      <c r="BE221" s="122"/>
      <c r="BF221" s="122"/>
      <c r="BG221" s="122"/>
      <c r="BH221" s="122"/>
      <c r="BI221" s="124"/>
      <c r="BJ221" s="122"/>
      <c r="BK221" s="122"/>
      <c r="BL221" s="122"/>
      <c r="BM221" s="130"/>
      <c r="BN221" s="115"/>
      <c r="BO221" s="116"/>
      <c r="BP221" s="116"/>
      <c r="BQ221" s="117"/>
    </row>
    <row r="222" spans="1:69" x14ac:dyDescent="0.3">
      <c r="A222" s="108"/>
      <c r="B222" s="37"/>
      <c r="C222" s="41"/>
      <c r="D222" s="118">
        <v>44447</v>
      </c>
      <c r="E222" s="119">
        <v>208</v>
      </c>
      <c r="F222" s="196">
        <v>220080</v>
      </c>
      <c r="G222" s="123">
        <v>220080</v>
      </c>
      <c r="H222" s="123">
        <v>0</v>
      </c>
      <c r="I222" s="123">
        <v>0</v>
      </c>
      <c r="J222" s="123">
        <v>220080</v>
      </c>
      <c r="K222" s="123">
        <v>0</v>
      </c>
      <c r="L222" s="123">
        <v>0</v>
      </c>
      <c r="M222" s="123">
        <v>0</v>
      </c>
      <c r="N222" s="123">
        <v>0</v>
      </c>
      <c r="O222" s="123">
        <v>220080</v>
      </c>
      <c r="P222" s="123">
        <v>220080</v>
      </c>
      <c r="Q222" s="614" t="s">
        <v>3000</v>
      </c>
      <c r="R222" s="427" t="s">
        <v>3040</v>
      </c>
      <c r="S222" s="121"/>
      <c r="T222" s="122" t="s">
        <v>93</v>
      </c>
      <c r="U222" s="122" t="s">
        <v>94</v>
      </c>
      <c r="V222" s="122" t="s">
        <v>142</v>
      </c>
      <c r="W222" s="122" t="s">
        <v>724</v>
      </c>
      <c r="X222" s="122" t="s">
        <v>247</v>
      </c>
      <c r="Y222" s="122">
        <v>208</v>
      </c>
      <c r="Z222" s="653">
        <v>1.12233445566778E+39</v>
      </c>
      <c r="AA222" s="122" t="s">
        <v>96</v>
      </c>
      <c r="AB222" s="122" t="s">
        <v>3044</v>
      </c>
      <c r="AC222" s="427" t="s">
        <v>3040</v>
      </c>
      <c r="AD222" s="122" t="s">
        <v>141</v>
      </c>
      <c r="AE222" s="123">
        <v>220080</v>
      </c>
      <c r="AF222" s="123">
        <v>0</v>
      </c>
      <c r="AG222" s="123">
        <v>0</v>
      </c>
      <c r="AH222" s="123">
        <v>0</v>
      </c>
      <c r="AI222" s="123">
        <v>0</v>
      </c>
      <c r="AJ222" s="123">
        <v>220080</v>
      </c>
      <c r="AK222" s="122">
        <v>0</v>
      </c>
      <c r="AL222" s="122" t="s">
        <v>98</v>
      </c>
      <c r="AM222" s="122" t="s">
        <v>104</v>
      </c>
      <c r="AN222" s="122" t="s">
        <v>105</v>
      </c>
      <c r="AO222" s="122" t="s">
        <v>3045</v>
      </c>
      <c r="AP222" s="122" t="s">
        <v>725</v>
      </c>
      <c r="AQ222" s="124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4"/>
      <c r="BJ222" s="122" t="s">
        <v>157</v>
      </c>
      <c r="BK222" s="119" t="s">
        <v>788</v>
      </c>
      <c r="BL222" s="119" t="s">
        <v>3055</v>
      </c>
      <c r="BM222" s="197">
        <v>220080</v>
      </c>
      <c r="BN222" s="115"/>
      <c r="BO222" s="116"/>
      <c r="BP222" s="116"/>
      <c r="BQ222" s="117"/>
    </row>
    <row r="223" spans="1:69" x14ac:dyDescent="0.3">
      <c r="A223" s="108"/>
      <c r="B223" s="37"/>
      <c r="C223" s="41"/>
      <c r="D223" s="118">
        <v>44448</v>
      </c>
      <c r="E223" s="119">
        <v>209</v>
      </c>
      <c r="F223" s="196">
        <v>9500</v>
      </c>
      <c r="G223" s="123">
        <v>9500</v>
      </c>
      <c r="H223" s="123">
        <v>0</v>
      </c>
      <c r="I223" s="123">
        <v>0</v>
      </c>
      <c r="J223" s="123">
        <v>9500</v>
      </c>
      <c r="K223" s="123">
        <v>0</v>
      </c>
      <c r="L223" s="123">
        <v>0</v>
      </c>
      <c r="M223" s="123">
        <v>0</v>
      </c>
      <c r="N223" s="123">
        <v>0</v>
      </c>
      <c r="O223" s="123">
        <v>9500</v>
      </c>
      <c r="P223" s="123">
        <v>9500</v>
      </c>
      <c r="Q223" s="614" t="s">
        <v>3002</v>
      </c>
      <c r="R223" s="427" t="s">
        <v>3040</v>
      </c>
      <c r="S223" s="121"/>
      <c r="T223" s="122" t="s">
        <v>93</v>
      </c>
      <c r="U223" s="122" t="s">
        <v>94</v>
      </c>
      <c r="V223" s="122" t="s">
        <v>217</v>
      </c>
      <c r="W223" s="122" t="s">
        <v>726</v>
      </c>
      <c r="X223" s="122" t="s">
        <v>247</v>
      </c>
      <c r="Y223" s="122">
        <v>209</v>
      </c>
      <c r="Z223" s="653">
        <v>1.12233445566778E+39</v>
      </c>
      <c r="AA223" s="122" t="s">
        <v>96</v>
      </c>
      <c r="AB223" s="122" t="s">
        <v>3044</v>
      </c>
      <c r="AC223" s="427" t="s">
        <v>3040</v>
      </c>
      <c r="AD223" s="122" t="s">
        <v>141</v>
      </c>
      <c r="AE223" s="123">
        <v>9500</v>
      </c>
      <c r="AF223" s="123">
        <v>0</v>
      </c>
      <c r="AG223" s="123">
        <v>0</v>
      </c>
      <c r="AH223" s="123">
        <v>0</v>
      </c>
      <c r="AI223" s="123">
        <v>0</v>
      </c>
      <c r="AJ223" s="123">
        <v>9500</v>
      </c>
      <c r="AK223" s="122">
        <v>0</v>
      </c>
      <c r="AL223" s="122" t="s">
        <v>98</v>
      </c>
      <c r="AM223" s="122" t="s">
        <v>104</v>
      </c>
      <c r="AN223" s="122" t="s">
        <v>105</v>
      </c>
      <c r="AO223" s="122" t="s">
        <v>3045</v>
      </c>
      <c r="AP223" s="122" t="s">
        <v>727</v>
      </c>
      <c r="AQ223" s="124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122"/>
      <c r="BB223" s="122"/>
      <c r="BC223" s="122"/>
      <c r="BD223" s="122"/>
      <c r="BE223" s="122"/>
      <c r="BF223" s="122"/>
      <c r="BG223" s="122"/>
      <c r="BH223" s="122"/>
      <c r="BI223" s="124"/>
      <c r="BJ223" s="122" t="s">
        <v>825</v>
      </c>
      <c r="BK223" s="119" t="s">
        <v>707</v>
      </c>
      <c r="BL223" s="119" t="s">
        <v>3053</v>
      </c>
      <c r="BM223" s="197">
        <v>9500</v>
      </c>
      <c r="BN223" s="115"/>
      <c r="BO223" s="116"/>
      <c r="BP223" s="116"/>
      <c r="BQ223" s="117"/>
    </row>
    <row r="224" spans="1:69" x14ac:dyDescent="0.3">
      <c r="A224" s="108"/>
      <c r="B224" s="37"/>
      <c r="C224" s="41"/>
      <c r="D224" s="118">
        <v>44448</v>
      </c>
      <c r="E224" s="195">
        <v>210</v>
      </c>
      <c r="F224" s="196">
        <v>950</v>
      </c>
      <c r="G224" s="123">
        <v>950</v>
      </c>
      <c r="H224" s="123">
        <v>0</v>
      </c>
      <c r="I224" s="123">
        <v>0</v>
      </c>
      <c r="J224" s="123">
        <v>950</v>
      </c>
      <c r="K224" s="123">
        <v>0</v>
      </c>
      <c r="L224" s="123">
        <v>0</v>
      </c>
      <c r="M224" s="123">
        <v>0</v>
      </c>
      <c r="N224" s="123">
        <v>0</v>
      </c>
      <c r="O224" s="123">
        <v>950</v>
      </c>
      <c r="P224" s="123">
        <v>950</v>
      </c>
      <c r="Q224" s="614" t="s">
        <v>3002</v>
      </c>
      <c r="R224" s="427" t="s">
        <v>3040</v>
      </c>
      <c r="S224" s="121"/>
      <c r="T224" s="122" t="s">
        <v>93</v>
      </c>
      <c r="U224" s="122" t="s">
        <v>94</v>
      </c>
      <c r="V224" s="122" t="s">
        <v>244</v>
      </c>
      <c r="W224" s="122" t="s">
        <v>728</v>
      </c>
      <c r="X224" s="122" t="s">
        <v>247</v>
      </c>
      <c r="Y224" s="122">
        <v>210</v>
      </c>
      <c r="Z224" s="653">
        <v>1.12233445566778E+39</v>
      </c>
      <c r="AA224" s="122" t="s">
        <v>96</v>
      </c>
      <c r="AB224" s="122" t="s">
        <v>3044</v>
      </c>
      <c r="AC224" s="427" t="s">
        <v>3040</v>
      </c>
      <c r="AD224" s="122" t="s">
        <v>141</v>
      </c>
      <c r="AE224" s="123">
        <v>950</v>
      </c>
      <c r="AF224" s="123">
        <v>0</v>
      </c>
      <c r="AG224" s="123">
        <v>0</v>
      </c>
      <c r="AH224" s="123">
        <v>0</v>
      </c>
      <c r="AI224" s="123">
        <v>0</v>
      </c>
      <c r="AJ224" s="123">
        <v>950</v>
      </c>
      <c r="AK224" s="122">
        <v>0</v>
      </c>
      <c r="AL224" s="122" t="s">
        <v>98</v>
      </c>
      <c r="AM224" s="122" t="s">
        <v>104</v>
      </c>
      <c r="AN224" s="122" t="s">
        <v>105</v>
      </c>
      <c r="AO224" s="122" t="s">
        <v>3045</v>
      </c>
      <c r="AP224" s="122" t="s">
        <v>729</v>
      </c>
      <c r="AQ224" s="124"/>
      <c r="AR224" s="1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2"/>
      <c r="BF224" s="122"/>
      <c r="BG224" s="122"/>
      <c r="BH224" s="122"/>
      <c r="BI224" s="124"/>
      <c r="BJ224" s="122" t="s">
        <v>826</v>
      </c>
      <c r="BK224" s="119" t="s">
        <v>707</v>
      </c>
      <c r="BL224" s="119" t="s">
        <v>3053</v>
      </c>
      <c r="BM224" s="197">
        <v>950</v>
      </c>
      <c r="BN224" s="115"/>
      <c r="BO224" s="116"/>
      <c r="BP224" s="116"/>
      <c r="BQ224" s="117"/>
    </row>
    <row r="225" spans="1:69" x14ac:dyDescent="0.3">
      <c r="A225" s="108"/>
      <c r="B225" s="37"/>
      <c r="C225" s="41"/>
      <c r="D225" s="118">
        <v>44448</v>
      </c>
      <c r="E225" s="119">
        <v>211</v>
      </c>
      <c r="F225" s="196">
        <v>4750</v>
      </c>
      <c r="G225" s="123">
        <v>4750</v>
      </c>
      <c r="H225" s="123">
        <v>0</v>
      </c>
      <c r="I225" s="123">
        <v>0</v>
      </c>
      <c r="J225" s="123">
        <v>4750</v>
      </c>
      <c r="K225" s="123">
        <v>0</v>
      </c>
      <c r="L225" s="123">
        <v>0</v>
      </c>
      <c r="M225" s="123">
        <v>0</v>
      </c>
      <c r="N225" s="123">
        <v>0</v>
      </c>
      <c r="O225" s="123">
        <v>4750</v>
      </c>
      <c r="P225" s="123"/>
      <c r="Q225" s="614"/>
      <c r="R225" s="427" t="s">
        <v>3040</v>
      </c>
      <c r="S225" s="121"/>
      <c r="T225" s="122" t="s">
        <v>93</v>
      </c>
      <c r="U225" s="122" t="s">
        <v>94</v>
      </c>
      <c r="V225" s="122" t="s">
        <v>244</v>
      </c>
      <c r="W225" s="122" t="s">
        <v>730</v>
      </c>
      <c r="X225" s="122" t="s">
        <v>247</v>
      </c>
      <c r="Y225" s="122">
        <v>211</v>
      </c>
      <c r="Z225" s="653">
        <v>1.12233445566778E+39</v>
      </c>
      <c r="AA225" s="122" t="s">
        <v>96</v>
      </c>
      <c r="AB225" s="122" t="s">
        <v>3044</v>
      </c>
      <c r="AC225" s="427" t="s">
        <v>3040</v>
      </c>
      <c r="AD225" s="122" t="s">
        <v>141</v>
      </c>
      <c r="AE225" s="123">
        <v>4750</v>
      </c>
      <c r="AF225" s="123">
        <v>0</v>
      </c>
      <c r="AG225" s="123">
        <v>0</v>
      </c>
      <c r="AH225" s="123">
        <v>0</v>
      </c>
      <c r="AI225" s="123">
        <v>0</v>
      </c>
      <c r="AJ225" s="123">
        <v>4750</v>
      </c>
      <c r="AK225" s="122">
        <v>0</v>
      </c>
      <c r="AL225" s="122" t="s">
        <v>98</v>
      </c>
      <c r="AM225" s="122" t="s">
        <v>104</v>
      </c>
      <c r="AN225" s="122" t="s">
        <v>105</v>
      </c>
      <c r="AO225" s="122" t="s">
        <v>3045</v>
      </c>
      <c r="AP225" s="122" t="s">
        <v>731</v>
      </c>
      <c r="AQ225" s="124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22"/>
      <c r="BB225" s="122"/>
      <c r="BC225" s="122"/>
      <c r="BD225" s="122"/>
      <c r="BE225" s="122"/>
      <c r="BF225" s="122"/>
      <c r="BG225" s="122"/>
      <c r="BH225" s="122"/>
      <c r="BI225" s="124"/>
      <c r="BJ225" s="122"/>
      <c r="BK225" s="122"/>
      <c r="BL225" s="122"/>
      <c r="BM225" s="130"/>
      <c r="BN225" s="115"/>
      <c r="BO225" s="116"/>
      <c r="BP225" s="116"/>
      <c r="BQ225" s="117"/>
    </row>
    <row r="226" spans="1:69" x14ac:dyDescent="0.3">
      <c r="A226" s="108"/>
      <c r="B226" s="37"/>
      <c r="C226" s="41"/>
      <c r="D226" s="118">
        <v>44448</v>
      </c>
      <c r="E226" s="119">
        <v>212</v>
      </c>
      <c r="F226" s="196">
        <v>-440</v>
      </c>
      <c r="G226" s="123">
        <v>0</v>
      </c>
      <c r="H226" s="123">
        <v>0</v>
      </c>
      <c r="I226" s="123">
        <v>0</v>
      </c>
      <c r="J226" s="123">
        <v>0</v>
      </c>
      <c r="K226" s="123">
        <v>440</v>
      </c>
      <c r="L226" s="123">
        <v>0</v>
      </c>
      <c r="M226" s="123">
        <v>0</v>
      </c>
      <c r="N226" s="123">
        <v>440</v>
      </c>
      <c r="O226" s="123">
        <v>-440</v>
      </c>
      <c r="P226" s="123"/>
      <c r="Q226" s="614"/>
      <c r="R226" s="427" t="s">
        <v>3040</v>
      </c>
      <c r="S226" s="121"/>
      <c r="T226" s="122"/>
      <c r="U226" s="122"/>
      <c r="V226" s="122"/>
      <c r="W226" s="122"/>
      <c r="X226" s="122"/>
      <c r="Y226" s="122"/>
      <c r="Z226" s="653"/>
      <c r="AA226" s="122"/>
      <c r="AB226" s="122"/>
      <c r="AC226" s="427"/>
      <c r="AD226" s="122"/>
      <c r="AE226" s="123"/>
      <c r="AF226" s="123"/>
      <c r="AG226" s="123"/>
      <c r="AH226" s="123"/>
      <c r="AI226" s="123"/>
      <c r="AJ226" s="123"/>
      <c r="AK226" s="122"/>
      <c r="AL226" s="122"/>
      <c r="AM226" s="122"/>
      <c r="AN226" s="122"/>
      <c r="AO226" s="122"/>
      <c r="AP226" s="122"/>
      <c r="AQ226" s="124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22"/>
      <c r="BB226" s="122"/>
      <c r="BC226" s="122"/>
      <c r="BD226" s="122"/>
      <c r="BE226" s="122"/>
      <c r="BF226" s="122"/>
      <c r="BG226" s="122"/>
      <c r="BH226" s="122"/>
      <c r="BI226" s="124"/>
      <c r="BJ226" s="122"/>
      <c r="BK226" s="122"/>
      <c r="BL226" s="122"/>
      <c r="BM226" s="130"/>
      <c r="BN226" s="115"/>
      <c r="BO226" s="116"/>
      <c r="BP226" s="116"/>
      <c r="BQ226" s="117"/>
    </row>
    <row r="227" spans="1:69" x14ac:dyDescent="0.3">
      <c r="A227" s="108"/>
      <c r="B227" s="37"/>
      <c r="C227" s="41"/>
      <c r="D227" s="118">
        <v>44448</v>
      </c>
      <c r="E227" s="119">
        <v>213</v>
      </c>
      <c r="F227" s="196">
        <v>-702</v>
      </c>
      <c r="G227" s="123">
        <v>0</v>
      </c>
      <c r="H227" s="123">
        <v>0</v>
      </c>
      <c r="I227" s="123">
        <v>0</v>
      </c>
      <c r="J227" s="123">
        <v>0</v>
      </c>
      <c r="K227" s="123">
        <v>702</v>
      </c>
      <c r="L227" s="123">
        <v>0</v>
      </c>
      <c r="M227" s="123">
        <v>0</v>
      </c>
      <c r="N227" s="123">
        <v>702</v>
      </c>
      <c r="O227" s="123">
        <v>-702</v>
      </c>
      <c r="P227" s="123"/>
      <c r="Q227" s="614"/>
      <c r="R227" s="427" t="s">
        <v>3040</v>
      </c>
      <c r="S227" s="121"/>
      <c r="T227" s="122"/>
      <c r="U227" s="122"/>
      <c r="V227" s="122"/>
      <c r="W227" s="122"/>
      <c r="X227" s="122"/>
      <c r="Y227" s="122"/>
      <c r="Z227" s="653"/>
      <c r="AA227" s="122"/>
      <c r="AB227" s="122"/>
      <c r="AC227" s="427"/>
      <c r="AD227" s="122"/>
      <c r="AE227" s="123"/>
      <c r="AF227" s="123"/>
      <c r="AG227" s="123"/>
      <c r="AH227" s="123"/>
      <c r="AI227" s="123"/>
      <c r="AJ227" s="123"/>
      <c r="AK227" s="122"/>
      <c r="AL227" s="122"/>
      <c r="AM227" s="122"/>
      <c r="AN227" s="122"/>
      <c r="AO227" s="122"/>
      <c r="AP227" s="122"/>
      <c r="AQ227" s="124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22"/>
      <c r="BB227" s="122"/>
      <c r="BC227" s="122"/>
      <c r="BD227" s="122"/>
      <c r="BE227" s="122"/>
      <c r="BF227" s="122"/>
      <c r="BG227" s="122"/>
      <c r="BH227" s="122"/>
      <c r="BI227" s="124"/>
      <c r="BJ227" s="122"/>
      <c r="BK227" s="122"/>
      <c r="BL227" s="122"/>
      <c r="BM227" s="130"/>
      <c r="BN227" s="115"/>
      <c r="BO227" s="116"/>
      <c r="BP227" s="116"/>
      <c r="BQ227" s="117"/>
    </row>
    <row r="228" spans="1:69" x14ac:dyDescent="0.3">
      <c r="A228" s="108"/>
      <c r="B228" s="37"/>
      <c r="C228" s="41"/>
      <c r="D228" s="118">
        <v>44448</v>
      </c>
      <c r="E228" s="195">
        <v>214</v>
      </c>
      <c r="F228" s="196">
        <v>-170.16</v>
      </c>
      <c r="G228" s="123">
        <v>0</v>
      </c>
      <c r="H228" s="123">
        <v>0</v>
      </c>
      <c r="I228" s="123">
        <v>0</v>
      </c>
      <c r="J228" s="123">
        <v>0</v>
      </c>
      <c r="K228" s="123">
        <v>170.16</v>
      </c>
      <c r="L228" s="123">
        <v>0</v>
      </c>
      <c r="M228" s="123">
        <v>0</v>
      </c>
      <c r="N228" s="123">
        <v>170.16</v>
      </c>
      <c r="O228" s="123">
        <v>-170.16</v>
      </c>
      <c r="P228" s="123"/>
      <c r="Q228" s="614"/>
      <c r="R228" s="427" t="s">
        <v>3040</v>
      </c>
      <c r="S228" s="121"/>
      <c r="T228" s="122"/>
      <c r="U228" s="122"/>
      <c r="V228" s="122"/>
      <c r="W228" s="122"/>
      <c r="X228" s="122"/>
      <c r="Y228" s="122"/>
      <c r="Z228" s="653"/>
      <c r="AA228" s="122"/>
      <c r="AB228" s="122"/>
      <c r="AC228" s="427"/>
      <c r="AD228" s="122"/>
      <c r="AE228" s="123"/>
      <c r="AF228" s="123"/>
      <c r="AG228" s="123"/>
      <c r="AH228" s="123"/>
      <c r="AI228" s="123"/>
      <c r="AJ228" s="123"/>
      <c r="AK228" s="122"/>
      <c r="AL228" s="122"/>
      <c r="AM228" s="122"/>
      <c r="AN228" s="122"/>
      <c r="AO228" s="122"/>
      <c r="AP228" s="122"/>
      <c r="AQ228" s="124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2"/>
      <c r="BF228" s="122"/>
      <c r="BG228" s="122"/>
      <c r="BH228" s="122"/>
      <c r="BI228" s="124"/>
      <c r="BJ228" s="122"/>
      <c r="BK228" s="122"/>
      <c r="BL228" s="122"/>
      <c r="BM228" s="130"/>
      <c r="BN228" s="115"/>
      <c r="BO228" s="116"/>
      <c r="BP228" s="116"/>
      <c r="BQ228" s="117"/>
    </row>
    <row r="229" spans="1:69" x14ac:dyDescent="0.3">
      <c r="A229" s="108"/>
      <c r="B229" s="37"/>
      <c r="C229" s="41"/>
      <c r="D229" s="118">
        <v>44448</v>
      </c>
      <c r="E229" s="119">
        <v>215</v>
      </c>
      <c r="F229" s="196">
        <v>-317.83999999999997</v>
      </c>
      <c r="G229" s="123">
        <v>0</v>
      </c>
      <c r="H229" s="123">
        <v>0</v>
      </c>
      <c r="I229" s="123">
        <v>0</v>
      </c>
      <c r="J229" s="123">
        <v>0</v>
      </c>
      <c r="K229" s="123">
        <v>317.83999999999997</v>
      </c>
      <c r="L229" s="123">
        <v>0</v>
      </c>
      <c r="M229" s="123">
        <v>0</v>
      </c>
      <c r="N229" s="123">
        <v>317.83999999999997</v>
      </c>
      <c r="O229" s="123">
        <v>-317.83999999999997</v>
      </c>
      <c r="P229" s="123"/>
      <c r="Q229" s="614"/>
      <c r="R229" s="427" t="s">
        <v>3040</v>
      </c>
      <c r="S229" s="121"/>
      <c r="T229" s="122"/>
      <c r="U229" s="122"/>
      <c r="V229" s="122"/>
      <c r="W229" s="122"/>
      <c r="X229" s="122"/>
      <c r="Y229" s="122"/>
      <c r="Z229" s="653"/>
      <c r="AA229" s="122"/>
      <c r="AB229" s="122"/>
      <c r="AC229" s="427"/>
      <c r="AD229" s="122"/>
      <c r="AE229" s="123"/>
      <c r="AF229" s="123"/>
      <c r="AG229" s="123"/>
      <c r="AH229" s="123"/>
      <c r="AI229" s="123"/>
      <c r="AJ229" s="123"/>
      <c r="AK229" s="122"/>
      <c r="AL229" s="122"/>
      <c r="AM229" s="122"/>
      <c r="AN229" s="122"/>
      <c r="AO229" s="122"/>
      <c r="AP229" s="122"/>
      <c r="AQ229" s="124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4"/>
      <c r="BJ229" s="122"/>
      <c r="BK229" s="122"/>
      <c r="BL229" s="122"/>
      <c r="BM229" s="130"/>
      <c r="BN229" s="115"/>
      <c r="BO229" s="116"/>
      <c r="BP229" s="116"/>
      <c r="BQ229" s="117"/>
    </row>
    <row r="230" spans="1:69" x14ac:dyDescent="0.3">
      <c r="A230" s="108"/>
      <c r="B230" s="37"/>
      <c r="C230" s="41"/>
      <c r="D230" s="118">
        <v>44448</v>
      </c>
      <c r="E230" s="119">
        <v>216</v>
      </c>
      <c r="F230" s="196">
        <v>-3120</v>
      </c>
      <c r="G230" s="123">
        <v>0</v>
      </c>
      <c r="H230" s="123">
        <v>0</v>
      </c>
      <c r="I230" s="123">
        <v>0</v>
      </c>
      <c r="J230" s="123">
        <v>0</v>
      </c>
      <c r="K230" s="123">
        <v>3120</v>
      </c>
      <c r="L230" s="123">
        <v>0</v>
      </c>
      <c r="M230" s="123">
        <v>0</v>
      </c>
      <c r="N230" s="123">
        <v>3120</v>
      </c>
      <c r="O230" s="123">
        <v>-3120</v>
      </c>
      <c r="P230" s="123"/>
      <c r="Q230" s="614"/>
      <c r="R230" s="427" t="s">
        <v>3040</v>
      </c>
      <c r="S230" s="121"/>
      <c r="T230" s="122"/>
      <c r="U230" s="122"/>
      <c r="V230" s="122"/>
      <c r="W230" s="122"/>
      <c r="X230" s="122"/>
      <c r="Y230" s="122"/>
      <c r="Z230" s="653"/>
      <c r="AA230" s="122"/>
      <c r="AB230" s="122"/>
      <c r="AC230" s="427"/>
      <c r="AD230" s="122"/>
      <c r="AE230" s="123"/>
      <c r="AF230" s="123"/>
      <c r="AG230" s="123"/>
      <c r="AH230" s="123"/>
      <c r="AI230" s="123"/>
      <c r="AJ230" s="123"/>
      <c r="AK230" s="122"/>
      <c r="AL230" s="122"/>
      <c r="AM230" s="122"/>
      <c r="AN230" s="122"/>
      <c r="AO230" s="122"/>
      <c r="AP230" s="122"/>
      <c r="AQ230" s="124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  <c r="BG230" s="122"/>
      <c r="BH230" s="122"/>
      <c r="BI230" s="124"/>
      <c r="BJ230" s="122"/>
      <c r="BK230" s="122"/>
      <c r="BL230" s="122"/>
      <c r="BM230" s="130"/>
      <c r="BN230" s="115"/>
      <c r="BO230" s="116"/>
      <c r="BP230" s="116"/>
      <c r="BQ230" s="117"/>
    </row>
    <row r="231" spans="1:69" x14ac:dyDescent="0.3">
      <c r="A231" s="108"/>
      <c r="B231" s="37"/>
      <c r="C231" s="41"/>
      <c r="D231" s="118">
        <v>44452</v>
      </c>
      <c r="E231" s="119">
        <v>217</v>
      </c>
      <c r="F231" s="198">
        <v>69440</v>
      </c>
      <c r="G231" s="123">
        <v>69440</v>
      </c>
      <c r="H231" s="123">
        <v>0</v>
      </c>
      <c r="I231" s="123">
        <v>0</v>
      </c>
      <c r="J231" s="123">
        <v>69440</v>
      </c>
      <c r="K231" s="123">
        <v>0</v>
      </c>
      <c r="L231" s="123">
        <v>0</v>
      </c>
      <c r="M231" s="123">
        <v>0</v>
      </c>
      <c r="N231" s="123">
        <v>0</v>
      </c>
      <c r="O231" s="123">
        <v>69440</v>
      </c>
      <c r="P231" s="123">
        <v>748665.4</v>
      </c>
      <c r="Q231" s="614" t="s">
        <v>3005</v>
      </c>
      <c r="R231" s="427" t="s">
        <v>3040</v>
      </c>
      <c r="S231" s="121"/>
      <c r="T231" s="122" t="s">
        <v>93</v>
      </c>
      <c r="U231" s="122" t="s">
        <v>94</v>
      </c>
      <c r="V231" s="122" t="s">
        <v>162</v>
      </c>
      <c r="W231" s="122" t="s">
        <v>732</v>
      </c>
      <c r="X231" s="122" t="s">
        <v>247</v>
      </c>
      <c r="Y231" s="122">
        <v>217</v>
      </c>
      <c r="Z231" s="653">
        <v>1.12233445566778E+39</v>
      </c>
      <c r="AA231" s="122" t="s">
        <v>96</v>
      </c>
      <c r="AB231" s="122" t="s">
        <v>3044</v>
      </c>
      <c r="AC231" s="427" t="s">
        <v>3040</v>
      </c>
      <c r="AD231" s="122" t="s">
        <v>141</v>
      </c>
      <c r="AE231" s="123">
        <v>69440</v>
      </c>
      <c r="AF231" s="123">
        <v>0</v>
      </c>
      <c r="AG231" s="123">
        <v>0</v>
      </c>
      <c r="AH231" s="123">
        <v>0</v>
      </c>
      <c r="AI231" s="123">
        <v>0</v>
      </c>
      <c r="AJ231" s="123">
        <v>69440</v>
      </c>
      <c r="AK231" s="122">
        <v>0</v>
      </c>
      <c r="AL231" s="122" t="s">
        <v>98</v>
      </c>
      <c r="AM231" s="122" t="s">
        <v>104</v>
      </c>
      <c r="AN231" s="122" t="s">
        <v>105</v>
      </c>
      <c r="AO231" s="122" t="s">
        <v>3045</v>
      </c>
      <c r="AP231" s="122" t="s">
        <v>733</v>
      </c>
      <c r="AQ231" s="124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4"/>
      <c r="BJ231" s="122" t="s">
        <v>177</v>
      </c>
      <c r="BK231" s="119" t="s">
        <v>787</v>
      </c>
      <c r="BL231" s="119" t="s">
        <v>3057</v>
      </c>
      <c r="BM231" s="197">
        <v>748665.4</v>
      </c>
      <c r="BN231" s="115"/>
      <c r="BO231" s="116"/>
      <c r="BP231" s="116"/>
      <c r="BQ231" s="117"/>
    </row>
    <row r="232" spans="1:69" x14ac:dyDescent="0.3">
      <c r="A232" s="108"/>
      <c r="B232" s="37"/>
      <c r="C232" s="41"/>
      <c r="D232" s="118">
        <v>44452</v>
      </c>
      <c r="E232" s="195">
        <v>218</v>
      </c>
      <c r="F232" s="198">
        <v>1900</v>
      </c>
      <c r="G232" s="123">
        <v>1900</v>
      </c>
      <c r="H232" s="123">
        <v>0</v>
      </c>
      <c r="I232" s="123">
        <v>0</v>
      </c>
      <c r="J232" s="123">
        <v>1900</v>
      </c>
      <c r="K232" s="123">
        <v>0</v>
      </c>
      <c r="L232" s="123">
        <v>0</v>
      </c>
      <c r="M232" s="123">
        <v>0</v>
      </c>
      <c r="N232" s="123">
        <v>0</v>
      </c>
      <c r="O232" s="123">
        <v>1900</v>
      </c>
      <c r="P232" s="123"/>
      <c r="Q232" s="614"/>
      <c r="R232" s="427" t="s">
        <v>3040</v>
      </c>
      <c r="S232" s="121"/>
      <c r="T232" s="122" t="s">
        <v>93</v>
      </c>
      <c r="U232" s="122" t="s">
        <v>94</v>
      </c>
      <c r="V232" s="122" t="s">
        <v>244</v>
      </c>
      <c r="W232" s="122" t="s">
        <v>734</v>
      </c>
      <c r="X232" s="122" t="s">
        <v>247</v>
      </c>
      <c r="Y232" s="122">
        <v>218</v>
      </c>
      <c r="Z232" s="653">
        <v>1.12233445566778E+39</v>
      </c>
      <c r="AA232" s="122" t="s">
        <v>96</v>
      </c>
      <c r="AB232" s="122" t="s">
        <v>3044</v>
      </c>
      <c r="AC232" s="427" t="s">
        <v>3040</v>
      </c>
      <c r="AD232" s="122" t="s">
        <v>141</v>
      </c>
      <c r="AE232" s="123">
        <v>1900</v>
      </c>
      <c r="AF232" s="123">
        <v>0</v>
      </c>
      <c r="AG232" s="123">
        <v>0</v>
      </c>
      <c r="AH232" s="123">
        <v>0</v>
      </c>
      <c r="AI232" s="123">
        <v>0</v>
      </c>
      <c r="AJ232" s="123">
        <v>1900</v>
      </c>
      <c r="AK232" s="122">
        <v>0</v>
      </c>
      <c r="AL232" s="122" t="s">
        <v>98</v>
      </c>
      <c r="AM232" s="122" t="s">
        <v>104</v>
      </c>
      <c r="AN232" s="122" t="s">
        <v>105</v>
      </c>
      <c r="AO232" s="122" t="s">
        <v>3045</v>
      </c>
      <c r="AP232" s="122" t="s">
        <v>735</v>
      </c>
      <c r="AQ232" s="124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  <c r="BG232" s="122"/>
      <c r="BH232" s="122"/>
      <c r="BI232" s="124"/>
      <c r="BJ232" s="122"/>
      <c r="BK232" s="122"/>
      <c r="BL232" s="122"/>
      <c r="BM232" s="130"/>
      <c r="BN232" s="115"/>
      <c r="BO232" s="116"/>
      <c r="BP232" s="116"/>
      <c r="BQ232" s="117"/>
    </row>
    <row r="233" spans="1:69" x14ac:dyDescent="0.3">
      <c r="A233" s="108"/>
      <c r="B233" s="37"/>
      <c r="C233" s="41"/>
      <c r="D233" s="118">
        <v>44452</v>
      </c>
      <c r="E233" s="119">
        <v>219</v>
      </c>
      <c r="F233" s="198">
        <v>794640</v>
      </c>
      <c r="G233" s="123">
        <v>794640</v>
      </c>
      <c r="H233" s="123">
        <v>0</v>
      </c>
      <c r="I233" s="123">
        <v>0</v>
      </c>
      <c r="J233" s="123">
        <v>794640</v>
      </c>
      <c r="K233" s="123">
        <v>0</v>
      </c>
      <c r="L233" s="123">
        <v>0</v>
      </c>
      <c r="M233" s="123">
        <v>0</v>
      </c>
      <c r="N233" s="123">
        <v>0</v>
      </c>
      <c r="O233" s="123">
        <v>794640</v>
      </c>
      <c r="P233" s="123"/>
      <c r="Q233" s="614"/>
      <c r="R233" s="427" t="s">
        <v>3040</v>
      </c>
      <c r="S233" s="121"/>
      <c r="T233" s="122" t="s">
        <v>93</v>
      </c>
      <c r="U233" s="122" t="s">
        <v>94</v>
      </c>
      <c r="V233" s="122" t="s">
        <v>162</v>
      </c>
      <c r="W233" s="122" t="s">
        <v>736</v>
      </c>
      <c r="X233" s="122" t="s">
        <v>247</v>
      </c>
      <c r="Y233" s="122">
        <v>219</v>
      </c>
      <c r="Z233" s="653">
        <v>1.12233445566778E+39</v>
      </c>
      <c r="AA233" s="122" t="s">
        <v>96</v>
      </c>
      <c r="AB233" s="122" t="s">
        <v>3044</v>
      </c>
      <c r="AC233" s="427" t="s">
        <v>3040</v>
      </c>
      <c r="AD233" s="122" t="s">
        <v>141</v>
      </c>
      <c r="AE233" s="123">
        <v>794640</v>
      </c>
      <c r="AF233" s="123">
        <v>0</v>
      </c>
      <c r="AG233" s="123">
        <v>0</v>
      </c>
      <c r="AH233" s="123">
        <v>0</v>
      </c>
      <c r="AI233" s="123">
        <v>0</v>
      </c>
      <c r="AJ233" s="123">
        <v>794640</v>
      </c>
      <c r="AK233" s="122">
        <v>0</v>
      </c>
      <c r="AL233" s="122" t="s">
        <v>98</v>
      </c>
      <c r="AM233" s="122" t="s">
        <v>104</v>
      </c>
      <c r="AN233" s="122" t="s">
        <v>105</v>
      </c>
      <c r="AO233" s="122" t="s">
        <v>3045</v>
      </c>
      <c r="AP233" s="122" t="s">
        <v>737</v>
      </c>
      <c r="AQ233" s="124"/>
      <c r="AR233" s="122"/>
      <c r="AS233" s="122"/>
      <c r="AT233" s="122"/>
      <c r="AU233" s="122"/>
      <c r="AV233" s="122"/>
      <c r="AW233" s="122"/>
      <c r="AX233" s="122"/>
      <c r="AY233" s="122"/>
      <c r="AZ233" s="122"/>
      <c r="BA233" s="122"/>
      <c r="BB233" s="122"/>
      <c r="BC233" s="122"/>
      <c r="BD233" s="122"/>
      <c r="BE233" s="122"/>
      <c r="BF233" s="122"/>
      <c r="BG233" s="122"/>
      <c r="BH233" s="122"/>
      <c r="BI233" s="124"/>
      <c r="BJ233" s="122"/>
      <c r="BK233" s="122"/>
      <c r="BL233" s="122"/>
      <c r="BM233" s="130"/>
      <c r="BN233" s="115"/>
      <c r="BO233" s="116"/>
      <c r="BP233" s="116"/>
      <c r="BQ233" s="117"/>
    </row>
    <row r="234" spans="1:69" x14ac:dyDescent="0.3">
      <c r="A234" s="108"/>
      <c r="B234" s="37"/>
      <c r="C234" s="41"/>
      <c r="D234" s="118">
        <v>44452</v>
      </c>
      <c r="E234" s="119">
        <v>220</v>
      </c>
      <c r="F234" s="198">
        <v>-3024</v>
      </c>
      <c r="G234" s="123">
        <v>0</v>
      </c>
      <c r="H234" s="123">
        <v>0</v>
      </c>
      <c r="I234" s="123">
        <v>0</v>
      </c>
      <c r="J234" s="123">
        <v>0</v>
      </c>
      <c r="K234" s="123">
        <v>3024</v>
      </c>
      <c r="L234" s="123">
        <v>0</v>
      </c>
      <c r="M234" s="123">
        <v>0</v>
      </c>
      <c r="N234" s="123">
        <v>3024</v>
      </c>
      <c r="O234" s="123">
        <v>-3024</v>
      </c>
      <c r="P234" s="123"/>
      <c r="Q234" s="614"/>
      <c r="R234" s="427" t="s">
        <v>3040</v>
      </c>
      <c r="S234" s="121"/>
      <c r="T234" s="122"/>
      <c r="U234" s="122"/>
      <c r="V234" s="122"/>
      <c r="W234" s="122"/>
      <c r="X234" s="122"/>
      <c r="Y234" s="122"/>
      <c r="Z234" s="653"/>
      <c r="AA234" s="122"/>
      <c r="AB234" s="122"/>
      <c r="AC234" s="427"/>
      <c r="AD234" s="122"/>
      <c r="AE234" s="123"/>
      <c r="AF234" s="123"/>
      <c r="AG234" s="123"/>
      <c r="AH234" s="123"/>
      <c r="AI234" s="123"/>
      <c r="AJ234" s="123"/>
      <c r="AK234" s="122"/>
      <c r="AL234" s="122"/>
      <c r="AM234" s="122"/>
      <c r="AN234" s="122"/>
      <c r="AO234" s="122"/>
      <c r="AP234" s="122"/>
      <c r="AQ234" s="124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2"/>
      <c r="BF234" s="122"/>
      <c r="BG234" s="122"/>
      <c r="BH234" s="122"/>
      <c r="BI234" s="124"/>
      <c r="BJ234" s="122"/>
      <c r="BK234" s="122"/>
      <c r="BL234" s="122"/>
      <c r="BM234" s="130"/>
      <c r="BN234" s="115"/>
      <c r="BO234" s="116"/>
      <c r="BP234" s="116"/>
      <c r="BQ234" s="117"/>
    </row>
    <row r="235" spans="1:69" x14ac:dyDescent="0.3">
      <c r="A235" s="108"/>
      <c r="B235" s="37"/>
      <c r="C235" s="41"/>
      <c r="D235" s="118">
        <v>44452</v>
      </c>
      <c r="E235" s="119">
        <v>221</v>
      </c>
      <c r="F235" s="198">
        <v>-54320</v>
      </c>
      <c r="G235" s="123">
        <v>0</v>
      </c>
      <c r="H235" s="123">
        <v>0</v>
      </c>
      <c r="I235" s="123">
        <v>0</v>
      </c>
      <c r="J235" s="123">
        <v>0</v>
      </c>
      <c r="K235" s="123">
        <v>54320</v>
      </c>
      <c r="L235" s="123">
        <v>0</v>
      </c>
      <c r="M235" s="123">
        <v>0</v>
      </c>
      <c r="N235" s="123">
        <v>54320</v>
      </c>
      <c r="O235" s="123">
        <v>-54320</v>
      </c>
      <c r="P235" s="123"/>
      <c r="Q235" s="614"/>
      <c r="R235" s="427" t="s">
        <v>3040</v>
      </c>
      <c r="S235" s="121"/>
      <c r="T235" s="122"/>
      <c r="U235" s="122"/>
      <c r="V235" s="122"/>
      <c r="W235" s="122"/>
      <c r="X235" s="122"/>
      <c r="Y235" s="122"/>
      <c r="Z235" s="653"/>
      <c r="AA235" s="122"/>
      <c r="AB235" s="122"/>
      <c r="AC235" s="427"/>
      <c r="AD235" s="122"/>
      <c r="AE235" s="123"/>
      <c r="AF235" s="123"/>
      <c r="AG235" s="123"/>
      <c r="AH235" s="123"/>
      <c r="AI235" s="123"/>
      <c r="AJ235" s="123"/>
      <c r="AK235" s="122"/>
      <c r="AL235" s="122"/>
      <c r="AM235" s="122"/>
      <c r="AN235" s="122"/>
      <c r="AO235" s="122"/>
      <c r="AP235" s="122"/>
      <c r="AQ235" s="124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4"/>
      <c r="BJ235" s="122"/>
      <c r="BK235" s="122"/>
      <c r="BL235" s="122"/>
      <c r="BM235" s="130"/>
      <c r="BN235" s="115"/>
      <c r="BO235" s="116"/>
      <c r="BP235" s="116"/>
      <c r="BQ235" s="117"/>
    </row>
    <row r="236" spans="1:69" x14ac:dyDescent="0.3">
      <c r="A236" s="108"/>
      <c r="B236" s="37"/>
      <c r="C236" s="41"/>
      <c r="D236" s="118">
        <v>44452</v>
      </c>
      <c r="E236" s="195">
        <v>222</v>
      </c>
      <c r="F236" s="198">
        <v>-6496</v>
      </c>
      <c r="G236" s="123">
        <v>0</v>
      </c>
      <c r="H236" s="123">
        <v>0</v>
      </c>
      <c r="I236" s="123">
        <v>0</v>
      </c>
      <c r="J236" s="123">
        <v>0</v>
      </c>
      <c r="K236" s="123">
        <v>6496</v>
      </c>
      <c r="L236" s="123">
        <v>0</v>
      </c>
      <c r="M236" s="123">
        <v>0</v>
      </c>
      <c r="N236" s="123">
        <v>6496</v>
      </c>
      <c r="O236" s="123">
        <v>-6496</v>
      </c>
      <c r="P236" s="123"/>
      <c r="Q236" s="614"/>
      <c r="R236" s="427" t="s">
        <v>3040</v>
      </c>
      <c r="S236" s="121"/>
      <c r="T236" s="122"/>
      <c r="U236" s="122"/>
      <c r="V236" s="122"/>
      <c r="W236" s="122"/>
      <c r="X236" s="122"/>
      <c r="Y236" s="122"/>
      <c r="Z236" s="653"/>
      <c r="AA236" s="122"/>
      <c r="AB236" s="122"/>
      <c r="AC236" s="427"/>
      <c r="AD236" s="122"/>
      <c r="AE236" s="123"/>
      <c r="AF236" s="123"/>
      <c r="AG236" s="123"/>
      <c r="AH236" s="123"/>
      <c r="AI236" s="123"/>
      <c r="AJ236" s="123"/>
      <c r="AK236" s="122"/>
      <c r="AL236" s="122"/>
      <c r="AM236" s="122"/>
      <c r="AN236" s="122"/>
      <c r="AO236" s="122"/>
      <c r="AP236" s="122"/>
      <c r="AQ236" s="124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  <c r="BF236" s="122"/>
      <c r="BG236" s="122"/>
      <c r="BH236" s="122"/>
      <c r="BI236" s="124"/>
      <c r="BJ236" s="122"/>
      <c r="BK236" s="122"/>
      <c r="BL236" s="122"/>
      <c r="BM236" s="130"/>
      <c r="BN236" s="115"/>
      <c r="BO236" s="116"/>
      <c r="BP236" s="116"/>
      <c r="BQ236" s="117"/>
    </row>
    <row r="237" spans="1:69" x14ac:dyDescent="0.3">
      <c r="A237" s="108"/>
      <c r="B237" s="37"/>
      <c r="C237" s="41"/>
      <c r="D237" s="118">
        <v>44452</v>
      </c>
      <c r="E237" s="119">
        <v>223</v>
      </c>
      <c r="F237" s="198">
        <v>-2688</v>
      </c>
      <c r="G237" s="123">
        <v>0</v>
      </c>
      <c r="H237" s="123">
        <v>0</v>
      </c>
      <c r="I237" s="123">
        <v>0</v>
      </c>
      <c r="J237" s="123">
        <v>0</v>
      </c>
      <c r="K237" s="123">
        <v>2688</v>
      </c>
      <c r="L237" s="123">
        <v>0</v>
      </c>
      <c r="M237" s="123">
        <v>0</v>
      </c>
      <c r="N237" s="123">
        <v>2688</v>
      </c>
      <c r="O237" s="123">
        <v>-2688</v>
      </c>
      <c r="P237" s="123"/>
      <c r="Q237" s="614"/>
      <c r="R237" s="427" t="s">
        <v>3040</v>
      </c>
      <c r="S237" s="121"/>
      <c r="T237" s="122"/>
      <c r="U237" s="122"/>
      <c r="V237" s="122"/>
      <c r="W237" s="122"/>
      <c r="X237" s="122"/>
      <c r="Y237" s="122"/>
      <c r="Z237" s="653"/>
      <c r="AA237" s="122"/>
      <c r="AB237" s="122"/>
      <c r="AC237" s="427"/>
      <c r="AD237" s="122"/>
      <c r="AE237" s="123"/>
      <c r="AF237" s="123"/>
      <c r="AG237" s="123"/>
      <c r="AH237" s="123"/>
      <c r="AI237" s="123"/>
      <c r="AJ237" s="123"/>
      <c r="AK237" s="122"/>
      <c r="AL237" s="122"/>
      <c r="AM237" s="122"/>
      <c r="AN237" s="122"/>
      <c r="AO237" s="122"/>
      <c r="AP237" s="122"/>
      <c r="AQ237" s="124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2"/>
      <c r="BG237" s="122"/>
      <c r="BH237" s="122"/>
      <c r="BI237" s="124"/>
      <c r="BJ237" s="122"/>
      <c r="BK237" s="122"/>
      <c r="BL237" s="122"/>
      <c r="BM237" s="130"/>
      <c r="BN237" s="115"/>
      <c r="BO237" s="116"/>
      <c r="BP237" s="116"/>
      <c r="BQ237" s="117"/>
    </row>
    <row r="238" spans="1:69" x14ac:dyDescent="0.3">
      <c r="A238" s="108"/>
      <c r="B238" s="37"/>
      <c r="C238" s="41"/>
      <c r="D238" s="118">
        <v>44452</v>
      </c>
      <c r="E238" s="119">
        <v>224</v>
      </c>
      <c r="F238" s="198">
        <v>-18368</v>
      </c>
      <c r="G238" s="123">
        <v>0</v>
      </c>
      <c r="H238" s="123">
        <v>0</v>
      </c>
      <c r="I238" s="123">
        <v>0</v>
      </c>
      <c r="J238" s="123">
        <v>0</v>
      </c>
      <c r="K238" s="123">
        <v>18368</v>
      </c>
      <c r="L238" s="123">
        <v>0</v>
      </c>
      <c r="M238" s="123">
        <v>0</v>
      </c>
      <c r="N238" s="123">
        <v>18368</v>
      </c>
      <c r="O238" s="123">
        <v>-18368</v>
      </c>
      <c r="P238" s="123"/>
      <c r="Q238" s="614"/>
      <c r="R238" s="427" t="s">
        <v>3040</v>
      </c>
      <c r="S238" s="121"/>
      <c r="T238" s="122"/>
      <c r="U238" s="122"/>
      <c r="V238" s="122"/>
      <c r="W238" s="122"/>
      <c r="X238" s="122"/>
      <c r="Y238" s="122"/>
      <c r="Z238" s="653"/>
      <c r="AA238" s="122"/>
      <c r="AB238" s="122"/>
      <c r="AC238" s="427"/>
      <c r="AD238" s="122"/>
      <c r="AE238" s="123"/>
      <c r="AF238" s="123"/>
      <c r="AG238" s="123"/>
      <c r="AH238" s="123"/>
      <c r="AI238" s="123"/>
      <c r="AJ238" s="123"/>
      <c r="AK238" s="122"/>
      <c r="AL238" s="122"/>
      <c r="AM238" s="122"/>
      <c r="AN238" s="122"/>
      <c r="AO238" s="122"/>
      <c r="AP238" s="122"/>
      <c r="AQ238" s="124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  <c r="BF238" s="122"/>
      <c r="BG238" s="122"/>
      <c r="BH238" s="122"/>
      <c r="BI238" s="124"/>
      <c r="BJ238" s="122"/>
      <c r="BK238" s="122"/>
      <c r="BL238" s="122"/>
      <c r="BM238" s="130"/>
      <c r="BN238" s="115"/>
      <c r="BO238" s="116"/>
      <c r="BP238" s="116"/>
      <c r="BQ238" s="117"/>
    </row>
    <row r="239" spans="1:69" x14ac:dyDescent="0.3">
      <c r="A239" s="108"/>
      <c r="B239" s="37"/>
      <c r="C239" s="41"/>
      <c r="D239" s="118">
        <v>44452</v>
      </c>
      <c r="E239" s="119">
        <v>225</v>
      </c>
      <c r="F239" s="198">
        <v>-18368</v>
      </c>
      <c r="G239" s="123">
        <v>0</v>
      </c>
      <c r="H239" s="123">
        <v>0</v>
      </c>
      <c r="I239" s="123">
        <v>0</v>
      </c>
      <c r="J239" s="123">
        <v>0</v>
      </c>
      <c r="K239" s="123">
        <v>18368</v>
      </c>
      <c r="L239" s="123">
        <v>0</v>
      </c>
      <c r="M239" s="123">
        <v>0</v>
      </c>
      <c r="N239" s="123">
        <v>18368</v>
      </c>
      <c r="O239" s="123">
        <v>-18368</v>
      </c>
      <c r="P239" s="123"/>
      <c r="Q239" s="614"/>
      <c r="R239" s="427" t="s">
        <v>3040</v>
      </c>
      <c r="S239" s="121"/>
      <c r="T239" s="122"/>
      <c r="U239" s="122"/>
      <c r="V239" s="122"/>
      <c r="W239" s="122"/>
      <c r="X239" s="122"/>
      <c r="Y239" s="122"/>
      <c r="Z239" s="653"/>
      <c r="AA239" s="122"/>
      <c r="AB239" s="122"/>
      <c r="AC239" s="427"/>
      <c r="AD239" s="122"/>
      <c r="AE239" s="123"/>
      <c r="AF239" s="123"/>
      <c r="AG239" s="123"/>
      <c r="AH239" s="123"/>
      <c r="AI239" s="123"/>
      <c r="AJ239" s="123"/>
      <c r="AK239" s="122"/>
      <c r="AL239" s="122"/>
      <c r="AM239" s="122"/>
      <c r="AN239" s="122"/>
      <c r="AO239" s="122"/>
      <c r="AP239" s="122"/>
      <c r="AQ239" s="124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  <c r="BF239" s="122"/>
      <c r="BG239" s="122"/>
      <c r="BH239" s="122"/>
      <c r="BI239" s="124"/>
      <c r="BJ239" s="122"/>
      <c r="BK239" s="122"/>
      <c r="BL239" s="122"/>
      <c r="BM239" s="130"/>
      <c r="BN239" s="115"/>
      <c r="BO239" s="116"/>
      <c r="BP239" s="116"/>
      <c r="BQ239" s="117"/>
    </row>
    <row r="240" spans="1:69" x14ac:dyDescent="0.3">
      <c r="A240" s="108"/>
      <c r="B240" s="37"/>
      <c r="C240" s="41"/>
      <c r="D240" s="118">
        <v>44452</v>
      </c>
      <c r="E240" s="195">
        <v>226</v>
      </c>
      <c r="F240" s="198">
        <v>-11592</v>
      </c>
      <c r="G240" s="123">
        <v>0</v>
      </c>
      <c r="H240" s="123">
        <v>0</v>
      </c>
      <c r="I240" s="123">
        <v>0</v>
      </c>
      <c r="J240" s="123">
        <v>0</v>
      </c>
      <c r="K240" s="123">
        <v>11592</v>
      </c>
      <c r="L240" s="123">
        <v>0</v>
      </c>
      <c r="M240" s="123">
        <v>0</v>
      </c>
      <c r="N240" s="123">
        <v>11592</v>
      </c>
      <c r="O240" s="123">
        <v>-11592</v>
      </c>
      <c r="P240" s="123"/>
      <c r="Q240" s="614"/>
      <c r="R240" s="427" t="s">
        <v>3040</v>
      </c>
      <c r="S240" s="121"/>
      <c r="T240" s="122"/>
      <c r="U240" s="122"/>
      <c r="V240" s="122"/>
      <c r="W240" s="122"/>
      <c r="X240" s="122"/>
      <c r="Y240" s="122"/>
      <c r="Z240" s="653"/>
      <c r="AA240" s="122"/>
      <c r="AB240" s="122"/>
      <c r="AC240" s="427"/>
      <c r="AD240" s="122"/>
      <c r="AE240" s="123"/>
      <c r="AF240" s="123"/>
      <c r="AG240" s="123"/>
      <c r="AH240" s="123"/>
      <c r="AI240" s="123"/>
      <c r="AJ240" s="123"/>
      <c r="AK240" s="122"/>
      <c r="AL240" s="122"/>
      <c r="AM240" s="122"/>
      <c r="AN240" s="122"/>
      <c r="AO240" s="122"/>
      <c r="AP240" s="122"/>
      <c r="AQ240" s="124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2"/>
      <c r="BD240" s="122"/>
      <c r="BE240" s="122"/>
      <c r="BF240" s="122"/>
      <c r="BG240" s="122"/>
      <c r="BH240" s="122"/>
      <c r="BI240" s="124"/>
      <c r="BJ240" s="122"/>
      <c r="BK240" s="122"/>
      <c r="BL240" s="122"/>
      <c r="BM240" s="130"/>
      <c r="BN240" s="115"/>
      <c r="BO240" s="116"/>
      <c r="BP240" s="116"/>
      <c r="BQ240" s="117"/>
    </row>
    <row r="241" spans="1:69" x14ac:dyDescent="0.3">
      <c r="A241" s="108"/>
      <c r="B241" s="37"/>
      <c r="C241" s="41"/>
      <c r="D241" s="118">
        <v>44452</v>
      </c>
      <c r="E241" s="119">
        <v>227</v>
      </c>
      <c r="F241" s="198">
        <v>-754.66</v>
      </c>
      <c r="G241" s="123">
        <v>0</v>
      </c>
      <c r="H241" s="123">
        <v>0</v>
      </c>
      <c r="I241" s="123">
        <v>0</v>
      </c>
      <c r="J241" s="123">
        <v>0</v>
      </c>
      <c r="K241" s="123">
        <v>754.66</v>
      </c>
      <c r="L241" s="123">
        <v>0</v>
      </c>
      <c r="M241" s="123">
        <v>0</v>
      </c>
      <c r="N241" s="123">
        <v>754.66</v>
      </c>
      <c r="O241" s="123">
        <v>-754.66</v>
      </c>
      <c r="P241" s="123"/>
      <c r="Q241" s="614"/>
      <c r="R241" s="427" t="s">
        <v>3040</v>
      </c>
      <c r="S241" s="121"/>
      <c r="T241" s="122"/>
      <c r="U241" s="122"/>
      <c r="V241" s="122"/>
      <c r="W241" s="122"/>
      <c r="X241" s="122"/>
      <c r="Y241" s="122"/>
      <c r="Z241" s="653"/>
      <c r="AA241" s="122"/>
      <c r="AB241" s="122"/>
      <c r="AC241" s="427"/>
      <c r="AD241" s="122"/>
      <c r="AE241" s="123"/>
      <c r="AF241" s="123"/>
      <c r="AG241" s="123"/>
      <c r="AH241" s="123"/>
      <c r="AI241" s="123"/>
      <c r="AJ241" s="123"/>
      <c r="AK241" s="122"/>
      <c r="AL241" s="122"/>
      <c r="AM241" s="122"/>
      <c r="AN241" s="122"/>
      <c r="AO241" s="122"/>
      <c r="AP241" s="122"/>
      <c r="AQ241" s="124"/>
      <c r="AR241" s="122"/>
      <c r="AS241" s="122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4"/>
      <c r="BJ241" s="122"/>
      <c r="BK241" s="122"/>
      <c r="BL241" s="122"/>
      <c r="BM241" s="130"/>
      <c r="BN241" s="115"/>
      <c r="BO241" s="116"/>
      <c r="BP241" s="116"/>
      <c r="BQ241" s="117"/>
    </row>
    <row r="242" spans="1:69" x14ac:dyDescent="0.3">
      <c r="A242" s="108"/>
      <c r="B242" s="37"/>
      <c r="C242" s="41"/>
      <c r="D242" s="118">
        <v>44452</v>
      </c>
      <c r="E242" s="119">
        <v>228</v>
      </c>
      <c r="F242" s="198">
        <v>-1703.94</v>
      </c>
      <c r="G242" s="123">
        <v>0</v>
      </c>
      <c r="H242" s="123">
        <v>0</v>
      </c>
      <c r="I242" s="123">
        <v>0</v>
      </c>
      <c r="J242" s="123">
        <v>0</v>
      </c>
      <c r="K242" s="123">
        <v>1703.94</v>
      </c>
      <c r="L242" s="123">
        <v>0</v>
      </c>
      <c r="M242" s="123">
        <v>0</v>
      </c>
      <c r="N242" s="123">
        <v>1703.94</v>
      </c>
      <c r="O242" s="123">
        <v>-1703.94</v>
      </c>
      <c r="P242" s="123"/>
      <c r="Q242" s="614"/>
      <c r="R242" s="427" t="s">
        <v>3040</v>
      </c>
      <c r="S242" s="121"/>
      <c r="T242" s="122"/>
      <c r="U242" s="122"/>
      <c r="V242" s="122"/>
      <c r="W242" s="122"/>
      <c r="X242" s="122"/>
      <c r="Y242" s="122"/>
      <c r="Z242" s="653"/>
      <c r="AA242" s="122"/>
      <c r="AB242" s="122"/>
      <c r="AC242" s="427"/>
      <c r="AD242" s="122"/>
      <c r="AE242" s="123"/>
      <c r="AF242" s="123"/>
      <c r="AG242" s="123"/>
      <c r="AH242" s="123"/>
      <c r="AI242" s="123"/>
      <c r="AJ242" s="123"/>
      <c r="AK242" s="122"/>
      <c r="AL242" s="122"/>
      <c r="AM242" s="122"/>
      <c r="AN242" s="122"/>
      <c r="AO242" s="122"/>
      <c r="AP242" s="122"/>
      <c r="AQ242" s="124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  <c r="BG242" s="122"/>
      <c r="BH242" s="122"/>
      <c r="BI242" s="124"/>
      <c r="BJ242" s="122"/>
      <c r="BK242" s="122"/>
      <c r="BL242" s="122"/>
      <c r="BM242" s="130"/>
      <c r="BN242" s="115"/>
      <c r="BO242" s="116"/>
      <c r="BP242" s="116"/>
      <c r="BQ242" s="117"/>
    </row>
    <row r="243" spans="1:69" x14ac:dyDescent="0.3">
      <c r="A243" s="108"/>
      <c r="B243" s="37"/>
      <c r="C243" s="41"/>
      <c r="D243" s="118">
        <v>44453</v>
      </c>
      <c r="E243" s="119">
        <v>229</v>
      </c>
      <c r="F243" s="198">
        <v>1008000</v>
      </c>
      <c r="G243" s="123">
        <v>1008000</v>
      </c>
      <c r="H243" s="123">
        <v>0</v>
      </c>
      <c r="I243" s="123">
        <v>0</v>
      </c>
      <c r="J243" s="123">
        <v>1008000</v>
      </c>
      <c r="K243" s="123">
        <v>0</v>
      </c>
      <c r="L243" s="123">
        <v>0</v>
      </c>
      <c r="M243" s="123">
        <v>0</v>
      </c>
      <c r="N243" s="123">
        <v>0</v>
      </c>
      <c r="O243" s="123">
        <v>1008000</v>
      </c>
      <c r="P243" s="123">
        <v>982464</v>
      </c>
      <c r="Q243" s="614" t="s">
        <v>2998</v>
      </c>
      <c r="R243" s="427" t="s">
        <v>3040</v>
      </c>
      <c r="S243" s="121"/>
      <c r="T243" s="122" t="s">
        <v>93</v>
      </c>
      <c r="U243" s="122" t="s">
        <v>94</v>
      </c>
      <c r="V243" s="122" t="s">
        <v>180</v>
      </c>
      <c r="W243" s="122" t="s">
        <v>738</v>
      </c>
      <c r="X243" s="122" t="s">
        <v>247</v>
      </c>
      <c r="Y243" s="122">
        <v>229</v>
      </c>
      <c r="Z243" s="653">
        <v>1.12233445566778E+39</v>
      </c>
      <c r="AA243" s="122" t="s">
        <v>96</v>
      </c>
      <c r="AB243" s="122" t="s">
        <v>3044</v>
      </c>
      <c r="AC243" s="427" t="s">
        <v>3040</v>
      </c>
      <c r="AD243" s="122" t="s">
        <v>141</v>
      </c>
      <c r="AE243" s="123">
        <v>1008000</v>
      </c>
      <c r="AF243" s="123">
        <v>0</v>
      </c>
      <c r="AG243" s="123">
        <v>0</v>
      </c>
      <c r="AH243" s="123">
        <v>0</v>
      </c>
      <c r="AI243" s="123">
        <v>0</v>
      </c>
      <c r="AJ243" s="123">
        <v>1008000</v>
      </c>
      <c r="AK243" s="122">
        <v>0</v>
      </c>
      <c r="AL243" s="122" t="s">
        <v>98</v>
      </c>
      <c r="AM243" s="122" t="s">
        <v>104</v>
      </c>
      <c r="AN243" s="122" t="s">
        <v>105</v>
      </c>
      <c r="AO243" s="122" t="s">
        <v>3045</v>
      </c>
      <c r="AP243" s="122" t="s">
        <v>739</v>
      </c>
      <c r="AQ243" s="124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2"/>
      <c r="BF243" s="122"/>
      <c r="BG243" s="122"/>
      <c r="BH243" s="122"/>
      <c r="BI243" s="124"/>
      <c r="BJ243" s="122" t="s">
        <v>248</v>
      </c>
      <c r="BK243" s="119" t="s">
        <v>265</v>
      </c>
      <c r="BL243" s="119" t="s">
        <v>3055</v>
      </c>
      <c r="BM243" s="197">
        <v>982464</v>
      </c>
      <c r="BN243" s="115"/>
      <c r="BO243" s="116"/>
      <c r="BP243" s="116"/>
      <c r="BQ243" s="117"/>
    </row>
    <row r="244" spans="1:69" x14ac:dyDescent="0.3">
      <c r="A244" s="108"/>
      <c r="B244" s="37"/>
      <c r="C244" s="41"/>
      <c r="D244" s="118">
        <v>44453</v>
      </c>
      <c r="E244" s="195">
        <v>230</v>
      </c>
      <c r="F244" s="198">
        <v>-25536</v>
      </c>
      <c r="G244" s="123">
        <v>0</v>
      </c>
      <c r="H244" s="123">
        <v>0</v>
      </c>
      <c r="I244" s="123">
        <v>0</v>
      </c>
      <c r="J244" s="123">
        <v>0</v>
      </c>
      <c r="K244" s="123">
        <v>25536</v>
      </c>
      <c r="L244" s="123">
        <v>0</v>
      </c>
      <c r="M244" s="123">
        <v>0</v>
      </c>
      <c r="N244" s="123">
        <v>25536</v>
      </c>
      <c r="O244" s="123">
        <v>-25536</v>
      </c>
      <c r="P244" s="123"/>
      <c r="Q244" s="614"/>
      <c r="R244" s="427" t="s">
        <v>3040</v>
      </c>
      <c r="S244" s="121"/>
      <c r="T244" s="122"/>
      <c r="U244" s="122"/>
      <c r="V244" s="122"/>
      <c r="W244" s="122"/>
      <c r="X244" s="122"/>
      <c r="Y244" s="122"/>
      <c r="Z244" s="653"/>
      <c r="AA244" s="122"/>
      <c r="AB244" s="122"/>
      <c r="AC244" s="427"/>
      <c r="AD244" s="122"/>
      <c r="AE244" s="123"/>
      <c r="AF244" s="123"/>
      <c r="AG244" s="123"/>
      <c r="AH244" s="123"/>
      <c r="AI244" s="123"/>
      <c r="AJ244" s="123"/>
      <c r="AK244" s="122"/>
      <c r="AL244" s="122"/>
      <c r="AM244" s="122"/>
      <c r="AN244" s="122"/>
      <c r="AO244" s="122"/>
      <c r="AP244" s="122"/>
      <c r="AQ244" s="124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  <c r="BG244" s="122"/>
      <c r="BH244" s="122"/>
      <c r="BI244" s="124"/>
      <c r="BJ244" s="122"/>
      <c r="BK244" s="122"/>
      <c r="BL244" s="122"/>
      <c r="BM244" s="130"/>
      <c r="BN244" s="115"/>
      <c r="BO244" s="116"/>
      <c r="BP244" s="116"/>
      <c r="BQ244" s="117"/>
    </row>
    <row r="245" spans="1:69" x14ac:dyDescent="0.3">
      <c r="A245" s="108"/>
      <c r="B245" s="37"/>
      <c r="C245" s="41"/>
      <c r="D245" s="118">
        <v>44456</v>
      </c>
      <c r="E245" s="119">
        <v>231</v>
      </c>
      <c r="F245" s="198">
        <v>805840</v>
      </c>
      <c r="G245" s="123">
        <v>805840</v>
      </c>
      <c r="H245" s="123">
        <v>0</v>
      </c>
      <c r="I245" s="123">
        <v>0</v>
      </c>
      <c r="J245" s="123">
        <v>805840</v>
      </c>
      <c r="K245" s="123">
        <v>0</v>
      </c>
      <c r="L245" s="123">
        <v>0</v>
      </c>
      <c r="M245" s="123">
        <v>0</v>
      </c>
      <c r="N245" s="123">
        <v>0</v>
      </c>
      <c r="O245" s="123">
        <v>805840</v>
      </c>
      <c r="P245" s="123">
        <v>1577800</v>
      </c>
      <c r="Q245" s="614" t="s">
        <v>2999</v>
      </c>
      <c r="R245" s="427" t="s">
        <v>3040</v>
      </c>
      <c r="S245" s="121"/>
      <c r="T245" s="122" t="s">
        <v>93</v>
      </c>
      <c r="U245" s="122" t="s">
        <v>94</v>
      </c>
      <c r="V245" s="122" t="s">
        <v>140</v>
      </c>
      <c r="W245" s="122" t="s">
        <v>740</v>
      </c>
      <c r="X245" s="122" t="s">
        <v>247</v>
      </c>
      <c r="Y245" s="122">
        <v>231</v>
      </c>
      <c r="Z245" s="653">
        <v>1.12233445566778E+39</v>
      </c>
      <c r="AA245" s="122" t="s">
        <v>96</v>
      </c>
      <c r="AB245" s="122" t="s">
        <v>3044</v>
      </c>
      <c r="AC245" s="427" t="s">
        <v>3040</v>
      </c>
      <c r="AD245" s="122" t="s">
        <v>141</v>
      </c>
      <c r="AE245" s="123">
        <v>805840</v>
      </c>
      <c r="AF245" s="123">
        <v>0</v>
      </c>
      <c r="AG245" s="123">
        <v>0</v>
      </c>
      <c r="AH245" s="123">
        <v>0</v>
      </c>
      <c r="AI245" s="123">
        <v>0</v>
      </c>
      <c r="AJ245" s="123">
        <v>805840</v>
      </c>
      <c r="AK245" s="122">
        <v>0</v>
      </c>
      <c r="AL245" s="122" t="s">
        <v>98</v>
      </c>
      <c r="AM245" s="122" t="s">
        <v>104</v>
      </c>
      <c r="AN245" s="122" t="s">
        <v>105</v>
      </c>
      <c r="AO245" s="122" t="s">
        <v>3045</v>
      </c>
      <c r="AP245" s="122" t="s">
        <v>741</v>
      </c>
      <c r="AQ245" s="124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  <c r="BG245" s="122"/>
      <c r="BH245" s="122"/>
      <c r="BI245" s="124"/>
      <c r="BJ245" s="122" t="s">
        <v>201</v>
      </c>
      <c r="BK245" s="119" t="s">
        <v>793</v>
      </c>
      <c r="BL245" s="119" t="s">
        <v>3055</v>
      </c>
      <c r="BM245" s="197">
        <v>1577800</v>
      </c>
      <c r="BN245" s="115"/>
      <c r="BO245" s="116"/>
      <c r="BP245" s="116"/>
      <c r="BQ245" s="117"/>
    </row>
    <row r="246" spans="1:69" x14ac:dyDescent="0.3">
      <c r="A246" s="108"/>
      <c r="B246" s="37"/>
      <c r="C246" s="41"/>
      <c r="D246" s="118">
        <v>44456</v>
      </c>
      <c r="E246" s="119">
        <v>232</v>
      </c>
      <c r="F246" s="196">
        <v>714000</v>
      </c>
      <c r="G246" s="123">
        <v>714000</v>
      </c>
      <c r="H246" s="123">
        <v>0</v>
      </c>
      <c r="I246" s="123">
        <v>0</v>
      </c>
      <c r="J246" s="123">
        <v>714000</v>
      </c>
      <c r="K246" s="123">
        <v>0</v>
      </c>
      <c r="L246" s="123">
        <v>0</v>
      </c>
      <c r="M246" s="123">
        <v>0</v>
      </c>
      <c r="N246" s="123">
        <v>0</v>
      </c>
      <c r="O246" s="123">
        <v>714000</v>
      </c>
      <c r="P246" s="123"/>
      <c r="Q246" s="614"/>
      <c r="R246" s="427" t="s">
        <v>3040</v>
      </c>
      <c r="S246" s="121"/>
      <c r="T246" s="122" t="s">
        <v>93</v>
      </c>
      <c r="U246" s="122" t="s">
        <v>94</v>
      </c>
      <c r="V246" s="122" t="s">
        <v>169</v>
      </c>
      <c r="W246" s="122" t="s">
        <v>742</v>
      </c>
      <c r="X246" s="122" t="s">
        <v>247</v>
      </c>
      <c r="Y246" s="122">
        <v>232</v>
      </c>
      <c r="Z246" s="653">
        <v>1.12233445566778E+39</v>
      </c>
      <c r="AA246" s="122" t="s">
        <v>96</v>
      </c>
      <c r="AB246" s="122" t="s">
        <v>3044</v>
      </c>
      <c r="AC246" s="427" t="s">
        <v>3040</v>
      </c>
      <c r="AD246" s="122" t="s">
        <v>141</v>
      </c>
      <c r="AE246" s="123">
        <v>714000</v>
      </c>
      <c r="AF246" s="123">
        <v>0</v>
      </c>
      <c r="AG246" s="123">
        <v>0</v>
      </c>
      <c r="AH246" s="123">
        <v>0</v>
      </c>
      <c r="AI246" s="123">
        <v>0</v>
      </c>
      <c r="AJ246" s="123">
        <v>714000</v>
      </c>
      <c r="AK246" s="122">
        <v>0</v>
      </c>
      <c r="AL246" s="122" t="s">
        <v>98</v>
      </c>
      <c r="AM246" s="122" t="s">
        <v>104</v>
      </c>
      <c r="AN246" s="122" t="s">
        <v>105</v>
      </c>
      <c r="AO246" s="122" t="s">
        <v>3045</v>
      </c>
      <c r="AP246" s="122" t="s">
        <v>743</v>
      </c>
      <c r="AQ246" s="124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  <c r="BI246" s="124"/>
      <c r="BJ246" s="122"/>
      <c r="BK246" s="122"/>
      <c r="BL246" s="122"/>
      <c r="BM246" s="130"/>
      <c r="BN246" s="115"/>
      <c r="BO246" s="116"/>
      <c r="BP246" s="116"/>
      <c r="BQ246" s="117"/>
    </row>
    <row r="247" spans="1:69" x14ac:dyDescent="0.3">
      <c r="A247" s="108"/>
      <c r="B247" s="37"/>
      <c r="C247" s="41"/>
      <c r="D247" s="118">
        <v>44456</v>
      </c>
      <c r="E247" s="119">
        <v>233</v>
      </c>
      <c r="F247" s="198">
        <v>34720</v>
      </c>
      <c r="G247" s="123">
        <v>34720</v>
      </c>
      <c r="H247" s="123">
        <v>0</v>
      </c>
      <c r="I247" s="123">
        <v>0</v>
      </c>
      <c r="J247" s="123">
        <v>34720</v>
      </c>
      <c r="K247" s="123">
        <v>0</v>
      </c>
      <c r="L247" s="123">
        <v>0</v>
      </c>
      <c r="M247" s="123">
        <v>0</v>
      </c>
      <c r="N247" s="123">
        <v>0</v>
      </c>
      <c r="O247" s="123">
        <v>34720</v>
      </c>
      <c r="P247" s="123"/>
      <c r="Q247" s="614"/>
      <c r="R247" s="427" t="s">
        <v>3040</v>
      </c>
      <c r="S247" s="121"/>
      <c r="T247" s="122" t="s">
        <v>93</v>
      </c>
      <c r="U247" s="122" t="s">
        <v>94</v>
      </c>
      <c r="V247" s="122" t="s">
        <v>185</v>
      </c>
      <c r="W247" s="122" t="s">
        <v>744</v>
      </c>
      <c r="X247" s="122" t="s">
        <v>247</v>
      </c>
      <c r="Y247" s="122">
        <v>233</v>
      </c>
      <c r="Z247" s="653">
        <v>1.12233445566778E+39</v>
      </c>
      <c r="AA247" s="122" t="s">
        <v>96</v>
      </c>
      <c r="AB247" s="122" t="s">
        <v>3044</v>
      </c>
      <c r="AC247" s="427" t="s">
        <v>3040</v>
      </c>
      <c r="AD247" s="122" t="s">
        <v>141</v>
      </c>
      <c r="AE247" s="123">
        <v>34720</v>
      </c>
      <c r="AF247" s="123">
        <v>0</v>
      </c>
      <c r="AG247" s="123">
        <v>0</v>
      </c>
      <c r="AH247" s="123">
        <v>0</v>
      </c>
      <c r="AI247" s="123">
        <v>0</v>
      </c>
      <c r="AJ247" s="123">
        <v>34720</v>
      </c>
      <c r="AK247" s="122">
        <v>0</v>
      </c>
      <c r="AL247" s="122" t="s">
        <v>98</v>
      </c>
      <c r="AM247" s="122" t="s">
        <v>104</v>
      </c>
      <c r="AN247" s="122" t="s">
        <v>105</v>
      </c>
      <c r="AO247" s="122" t="s">
        <v>3045</v>
      </c>
      <c r="AP247" s="122" t="s">
        <v>745</v>
      </c>
      <c r="AQ247" s="124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  <c r="BG247" s="122"/>
      <c r="BH247" s="122"/>
      <c r="BI247" s="124"/>
      <c r="BJ247" s="122"/>
      <c r="BK247" s="122"/>
      <c r="BL247" s="122"/>
      <c r="BM247" s="130"/>
      <c r="BN247" s="115"/>
      <c r="BO247" s="116"/>
      <c r="BP247" s="116"/>
      <c r="BQ247" s="117"/>
    </row>
    <row r="248" spans="1:69" x14ac:dyDescent="0.3">
      <c r="A248" s="108"/>
      <c r="B248" s="37"/>
      <c r="C248" s="41"/>
      <c r="D248" s="118">
        <v>44456</v>
      </c>
      <c r="E248" s="195">
        <v>234</v>
      </c>
      <c r="F248" s="198">
        <v>29120</v>
      </c>
      <c r="G248" s="123">
        <v>29120</v>
      </c>
      <c r="H248" s="123">
        <v>0</v>
      </c>
      <c r="I248" s="123">
        <v>0</v>
      </c>
      <c r="J248" s="123">
        <v>29120</v>
      </c>
      <c r="K248" s="123">
        <v>0</v>
      </c>
      <c r="L248" s="123">
        <v>0</v>
      </c>
      <c r="M248" s="123">
        <v>0</v>
      </c>
      <c r="N248" s="123">
        <v>0</v>
      </c>
      <c r="O248" s="123">
        <v>29120</v>
      </c>
      <c r="P248" s="123"/>
      <c r="Q248" s="614"/>
      <c r="R248" s="427" t="s">
        <v>3040</v>
      </c>
      <c r="S248" s="121"/>
      <c r="T248" s="122" t="s">
        <v>93</v>
      </c>
      <c r="U248" s="122" t="s">
        <v>94</v>
      </c>
      <c r="V248" s="122" t="s">
        <v>169</v>
      </c>
      <c r="W248" s="122" t="s">
        <v>746</v>
      </c>
      <c r="X248" s="122" t="s">
        <v>247</v>
      </c>
      <c r="Y248" s="122">
        <v>234</v>
      </c>
      <c r="Z248" s="653">
        <v>1.12233445566778E+39</v>
      </c>
      <c r="AA248" s="122" t="s">
        <v>96</v>
      </c>
      <c r="AB248" s="122" t="s">
        <v>3044</v>
      </c>
      <c r="AC248" s="427" t="s">
        <v>3040</v>
      </c>
      <c r="AD248" s="122" t="s">
        <v>141</v>
      </c>
      <c r="AE248" s="123">
        <v>29120</v>
      </c>
      <c r="AF248" s="123">
        <v>0</v>
      </c>
      <c r="AG248" s="123">
        <v>0</v>
      </c>
      <c r="AH248" s="123">
        <v>0</v>
      </c>
      <c r="AI248" s="123">
        <v>0</v>
      </c>
      <c r="AJ248" s="123">
        <v>29120</v>
      </c>
      <c r="AK248" s="122">
        <v>0</v>
      </c>
      <c r="AL248" s="122" t="s">
        <v>98</v>
      </c>
      <c r="AM248" s="122" t="s">
        <v>104</v>
      </c>
      <c r="AN248" s="122" t="s">
        <v>105</v>
      </c>
      <c r="AO248" s="122" t="s">
        <v>3045</v>
      </c>
      <c r="AP248" s="122" t="s">
        <v>747</v>
      </c>
      <c r="AQ248" s="124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2"/>
      <c r="BG248" s="122"/>
      <c r="BH248" s="122"/>
      <c r="BI248" s="124"/>
      <c r="BJ248" s="122"/>
      <c r="BK248" s="122"/>
      <c r="BL248" s="122"/>
      <c r="BM248" s="130"/>
      <c r="BN248" s="115"/>
      <c r="BO248" s="116"/>
      <c r="BP248" s="116"/>
      <c r="BQ248" s="117"/>
    </row>
    <row r="249" spans="1:69" x14ac:dyDescent="0.3">
      <c r="A249" s="108"/>
      <c r="B249" s="37"/>
      <c r="C249" s="41"/>
      <c r="D249" s="118">
        <v>44456</v>
      </c>
      <c r="E249" s="119">
        <v>235</v>
      </c>
      <c r="F249" s="198">
        <v>-5880</v>
      </c>
      <c r="G249" s="123">
        <v>0</v>
      </c>
      <c r="H249" s="123">
        <v>0</v>
      </c>
      <c r="I249" s="123">
        <v>0</v>
      </c>
      <c r="J249" s="123">
        <v>0</v>
      </c>
      <c r="K249" s="123">
        <v>5880</v>
      </c>
      <c r="L249" s="123">
        <v>0</v>
      </c>
      <c r="M249" s="123">
        <v>0</v>
      </c>
      <c r="N249" s="123">
        <v>5880</v>
      </c>
      <c r="O249" s="123">
        <v>-5880</v>
      </c>
      <c r="P249" s="123"/>
      <c r="Q249" s="614"/>
      <c r="R249" s="427" t="s">
        <v>3040</v>
      </c>
      <c r="S249" s="121"/>
      <c r="T249" s="122"/>
      <c r="U249" s="122"/>
      <c r="V249" s="122"/>
      <c r="W249" s="122"/>
      <c r="X249" s="122"/>
      <c r="Y249" s="122"/>
      <c r="Z249" s="653"/>
      <c r="AA249" s="122"/>
      <c r="AB249" s="122"/>
      <c r="AC249" s="427"/>
      <c r="AD249" s="122"/>
      <c r="AE249" s="123"/>
      <c r="AF249" s="123"/>
      <c r="AG249" s="123"/>
      <c r="AH249" s="123"/>
      <c r="AI249" s="123"/>
      <c r="AJ249" s="123"/>
      <c r="AK249" s="122"/>
      <c r="AL249" s="122"/>
      <c r="AM249" s="122"/>
      <c r="AN249" s="122"/>
      <c r="AO249" s="122"/>
      <c r="AP249" s="122"/>
      <c r="AQ249" s="124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  <c r="BG249" s="122"/>
      <c r="BH249" s="122"/>
      <c r="BI249" s="124"/>
      <c r="BJ249" s="122"/>
      <c r="BK249" s="122"/>
      <c r="BL249" s="122"/>
      <c r="BM249" s="130"/>
      <c r="BN249" s="115"/>
      <c r="BO249" s="116"/>
      <c r="BP249" s="116"/>
      <c r="BQ249" s="117"/>
    </row>
    <row r="250" spans="1:69" x14ac:dyDescent="0.3">
      <c r="A250" s="108"/>
      <c r="B250" s="37"/>
      <c r="C250" s="41"/>
      <c r="D250" s="118">
        <v>44459</v>
      </c>
      <c r="E250" s="119">
        <v>236</v>
      </c>
      <c r="F250" s="199">
        <v>105280</v>
      </c>
      <c r="G250" s="123">
        <v>105280</v>
      </c>
      <c r="H250" s="123">
        <v>0</v>
      </c>
      <c r="I250" s="123">
        <v>0</v>
      </c>
      <c r="J250" s="123">
        <v>105280</v>
      </c>
      <c r="K250" s="123">
        <v>0</v>
      </c>
      <c r="L250" s="123">
        <v>0</v>
      </c>
      <c r="M250" s="123">
        <v>0</v>
      </c>
      <c r="N250" s="123">
        <v>0</v>
      </c>
      <c r="O250" s="123">
        <v>105280</v>
      </c>
      <c r="P250" s="123">
        <v>268240</v>
      </c>
      <c r="Q250" s="614" t="s">
        <v>3003</v>
      </c>
      <c r="R250" s="427" t="s">
        <v>3040</v>
      </c>
      <c r="S250" s="121"/>
      <c r="T250" s="122" t="s">
        <v>93</v>
      </c>
      <c r="U250" s="122" t="s">
        <v>94</v>
      </c>
      <c r="V250" s="122" t="s">
        <v>185</v>
      </c>
      <c r="W250" s="122" t="s">
        <v>748</v>
      </c>
      <c r="X250" s="122" t="s">
        <v>247</v>
      </c>
      <c r="Y250" s="122">
        <v>236</v>
      </c>
      <c r="Z250" s="653">
        <v>1.12233445566778E+39</v>
      </c>
      <c r="AA250" s="122" t="s">
        <v>96</v>
      </c>
      <c r="AB250" s="122" t="s">
        <v>3044</v>
      </c>
      <c r="AC250" s="427" t="s">
        <v>3040</v>
      </c>
      <c r="AD250" s="122" t="s">
        <v>141</v>
      </c>
      <c r="AE250" s="123">
        <v>105280</v>
      </c>
      <c r="AF250" s="123">
        <v>0</v>
      </c>
      <c r="AG250" s="123">
        <v>0</v>
      </c>
      <c r="AH250" s="123">
        <v>0</v>
      </c>
      <c r="AI250" s="123">
        <v>0</v>
      </c>
      <c r="AJ250" s="123">
        <v>105280</v>
      </c>
      <c r="AK250" s="122">
        <v>0</v>
      </c>
      <c r="AL250" s="122" t="s">
        <v>98</v>
      </c>
      <c r="AM250" s="122" t="s">
        <v>104</v>
      </c>
      <c r="AN250" s="122" t="s">
        <v>105</v>
      </c>
      <c r="AO250" s="122" t="s">
        <v>3045</v>
      </c>
      <c r="AP250" s="122" t="s">
        <v>749</v>
      </c>
      <c r="AQ250" s="124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4"/>
      <c r="BJ250" s="122" t="s">
        <v>209</v>
      </c>
      <c r="BK250" s="119" t="s">
        <v>359</v>
      </c>
      <c r="BL250" s="119" t="s">
        <v>3056</v>
      </c>
      <c r="BM250" s="197">
        <v>268240</v>
      </c>
      <c r="BN250" s="115"/>
      <c r="BO250" s="116"/>
      <c r="BP250" s="116"/>
      <c r="BQ250" s="117"/>
    </row>
    <row r="251" spans="1:69" x14ac:dyDescent="0.3">
      <c r="A251" s="108"/>
      <c r="B251" s="37"/>
      <c r="C251" s="41"/>
      <c r="D251" s="118">
        <v>44459</v>
      </c>
      <c r="E251" s="119">
        <v>237</v>
      </c>
      <c r="F251" s="199">
        <v>162960</v>
      </c>
      <c r="G251" s="123">
        <v>162960</v>
      </c>
      <c r="H251" s="123">
        <v>0</v>
      </c>
      <c r="I251" s="123">
        <v>0</v>
      </c>
      <c r="J251" s="123">
        <v>162960</v>
      </c>
      <c r="K251" s="123">
        <v>0</v>
      </c>
      <c r="L251" s="123">
        <v>0</v>
      </c>
      <c r="M251" s="123">
        <v>0</v>
      </c>
      <c r="N251" s="123">
        <v>0</v>
      </c>
      <c r="O251" s="123">
        <v>162960</v>
      </c>
      <c r="P251" s="123"/>
      <c r="Q251" s="614"/>
      <c r="R251" s="427" t="s">
        <v>3040</v>
      </c>
      <c r="S251" s="121"/>
      <c r="T251" s="122" t="s">
        <v>93</v>
      </c>
      <c r="U251" s="122" t="s">
        <v>94</v>
      </c>
      <c r="V251" s="122" t="s">
        <v>185</v>
      </c>
      <c r="W251" s="122" t="s">
        <v>750</v>
      </c>
      <c r="X251" s="122" t="s">
        <v>247</v>
      </c>
      <c r="Y251" s="122">
        <v>237</v>
      </c>
      <c r="Z251" s="653">
        <v>1.12233445566778E+39</v>
      </c>
      <c r="AA251" s="122" t="s">
        <v>96</v>
      </c>
      <c r="AB251" s="122" t="s">
        <v>3044</v>
      </c>
      <c r="AC251" s="427" t="s">
        <v>3040</v>
      </c>
      <c r="AD251" s="122" t="s">
        <v>141</v>
      </c>
      <c r="AE251" s="123">
        <v>162960</v>
      </c>
      <c r="AF251" s="123">
        <v>0</v>
      </c>
      <c r="AG251" s="123">
        <v>0</v>
      </c>
      <c r="AH251" s="123">
        <v>0</v>
      </c>
      <c r="AI251" s="123">
        <v>0</v>
      </c>
      <c r="AJ251" s="123">
        <v>162960</v>
      </c>
      <c r="AK251" s="122">
        <v>0</v>
      </c>
      <c r="AL251" s="122" t="s">
        <v>98</v>
      </c>
      <c r="AM251" s="122" t="s">
        <v>104</v>
      </c>
      <c r="AN251" s="122" t="s">
        <v>105</v>
      </c>
      <c r="AO251" s="122" t="s">
        <v>3045</v>
      </c>
      <c r="AP251" s="122" t="s">
        <v>751</v>
      </c>
      <c r="AQ251" s="124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  <c r="BG251" s="122"/>
      <c r="BH251" s="122"/>
      <c r="BI251" s="124"/>
      <c r="BJ251" s="122"/>
      <c r="BK251" s="122"/>
      <c r="BL251" s="122"/>
      <c r="BM251" s="130"/>
      <c r="BN251" s="115"/>
      <c r="BO251" s="116"/>
      <c r="BP251" s="116"/>
      <c r="BQ251" s="117"/>
    </row>
    <row r="252" spans="1:69" x14ac:dyDescent="0.3">
      <c r="A252" s="108"/>
      <c r="B252" s="37"/>
      <c r="C252" s="41"/>
      <c r="D252" s="118">
        <v>44460</v>
      </c>
      <c r="E252" s="195">
        <v>238</v>
      </c>
      <c r="F252" s="196">
        <v>519120</v>
      </c>
      <c r="G252" s="123">
        <v>519120</v>
      </c>
      <c r="H252" s="123">
        <v>0</v>
      </c>
      <c r="I252" s="123">
        <v>0</v>
      </c>
      <c r="J252" s="123">
        <v>519120</v>
      </c>
      <c r="K252" s="123">
        <v>0</v>
      </c>
      <c r="L252" s="123">
        <v>0</v>
      </c>
      <c r="M252" s="123">
        <v>0</v>
      </c>
      <c r="N252" s="123">
        <v>0</v>
      </c>
      <c r="O252" s="123">
        <v>519120</v>
      </c>
      <c r="P252" s="123">
        <v>519120</v>
      </c>
      <c r="Q252" s="614" t="s">
        <v>3003</v>
      </c>
      <c r="R252" s="427" t="s">
        <v>3040</v>
      </c>
      <c r="S252" s="121"/>
      <c r="T252" s="122" t="s">
        <v>93</v>
      </c>
      <c r="U252" s="122" t="s">
        <v>94</v>
      </c>
      <c r="V252" s="122" t="s">
        <v>185</v>
      </c>
      <c r="W252" s="122" t="s">
        <v>752</v>
      </c>
      <c r="X252" s="122" t="s">
        <v>247</v>
      </c>
      <c r="Y252" s="122">
        <v>238</v>
      </c>
      <c r="Z252" s="653">
        <v>1.12233445566778E+39</v>
      </c>
      <c r="AA252" s="122" t="s">
        <v>96</v>
      </c>
      <c r="AB252" s="122" t="s">
        <v>3044</v>
      </c>
      <c r="AC252" s="427" t="s">
        <v>3040</v>
      </c>
      <c r="AD252" s="122" t="s">
        <v>141</v>
      </c>
      <c r="AE252" s="123">
        <v>519120</v>
      </c>
      <c r="AF252" s="123">
        <v>0</v>
      </c>
      <c r="AG252" s="123">
        <v>0</v>
      </c>
      <c r="AH252" s="123">
        <v>0</v>
      </c>
      <c r="AI252" s="123">
        <v>0</v>
      </c>
      <c r="AJ252" s="123">
        <v>519120</v>
      </c>
      <c r="AK252" s="122">
        <v>0</v>
      </c>
      <c r="AL252" s="122" t="s">
        <v>98</v>
      </c>
      <c r="AM252" s="122" t="s">
        <v>104</v>
      </c>
      <c r="AN252" s="122" t="s">
        <v>105</v>
      </c>
      <c r="AO252" s="122" t="s">
        <v>3045</v>
      </c>
      <c r="AP252" s="122" t="s">
        <v>753</v>
      </c>
      <c r="AQ252" s="124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  <c r="BG252" s="122"/>
      <c r="BH252" s="122"/>
      <c r="BI252" s="124"/>
      <c r="BJ252" s="122" t="s">
        <v>251</v>
      </c>
      <c r="BK252" s="119" t="s">
        <v>521</v>
      </c>
      <c r="BL252" s="119" t="s">
        <v>3055</v>
      </c>
      <c r="BM252" s="197">
        <v>519120</v>
      </c>
      <c r="BN252" s="115"/>
      <c r="BO252" s="116"/>
      <c r="BP252" s="116"/>
      <c r="BQ252" s="117"/>
    </row>
    <row r="253" spans="1:69" x14ac:dyDescent="0.3">
      <c r="A253" s="108"/>
      <c r="B253" s="37"/>
      <c r="C253" s="41"/>
      <c r="D253" s="118">
        <v>44461</v>
      </c>
      <c r="E253" s="119">
        <v>239</v>
      </c>
      <c r="F253" s="198">
        <v>204960</v>
      </c>
      <c r="G253" s="123">
        <v>204960</v>
      </c>
      <c r="H253" s="123">
        <v>0</v>
      </c>
      <c r="I253" s="123">
        <v>0</v>
      </c>
      <c r="J253" s="123">
        <v>204960</v>
      </c>
      <c r="K253" s="123">
        <v>0</v>
      </c>
      <c r="L253" s="123">
        <v>0</v>
      </c>
      <c r="M253" s="123">
        <v>0</v>
      </c>
      <c r="N253" s="123">
        <v>0</v>
      </c>
      <c r="O253" s="123">
        <v>204960</v>
      </c>
      <c r="P253" s="123">
        <v>210660</v>
      </c>
      <c r="Q253" s="614" t="s">
        <v>3009</v>
      </c>
      <c r="R253" s="427" t="s">
        <v>3040</v>
      </c>
      <c r="S253" s="121"/>
      <c r="T253" s="122" t="s">
        <v>93</v>
      </c>
      <c r="U253" s="122" t="s">
        <v>94</v>
      </c>
      <c r="V253" s="122" t="s">
        <v>169</v>
      </c>
      <c r="W253" s="122" t="s">
        <v>754</v>
      </c>
      <c r="X253" s="122" t="s">
        <v>247</v>
      </c>
      <c r="Y253" s="122">
        <v>239</v>
      </c>
      <c r="Z253" s="653">
        <v>1.12233445566778E+39</v>
      </c>
      <c r="AA253" s="122" t="s">
        <v>96</v>
      </c>
      <c r="AB253" s="122" t="s">
        <v>3044</v>
      </c>
      <c r="AC253" s="427" t="s">
        <v>3040</v>
      </c>
      <c r="AD253" s="122" t="s">
        <v>141</v>
      </c>
      <c r="AE253" s="123">
        <v>204960</v>
      </c>
      <c r="AF253" s="123">
        <v>0</v>
      </c>
      <c r="AG253" s="123">
        <v>0</v>
      </c>
      <c r="AH253" s="123">
        <v>0</v>
      </c>
      <c r="AI253" s="123">
        <v>0</v>
      </c>
      <c r="AJ253" s="123">
        <v>204960</v>
      </c>
      <c r="AK253" s="122">
        <v>0</v>
      </c>
      <c r="AL253" s="122" t="s">
        <v>98</v>
      </c>
      <c r="AM253" s="122" t="s">
        <v>104</v>
      </c>
      <c r="AN253" s="122" t="s">
        <v>105</v>
      </c>
      <c r="AO253" s="122" t="s">
        <v>3045</v>
      </c>
      <c r="AP253" s="122" t="s">
        <v>755</v>
      </c>
      <c r="AQ253" s="124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4"/>
      <c r="BJ253" s="122" t="s">
        <v>226</v>
      </c>
      <c r="BK253" s="119" t="s">
        <v>803</v>
      </c>
      <c r="BL253" s="119" t="s">
        <v>3055</v>
      </c>
      <c r="BM253" s="197">
        <v>210660</v>
      </c>
      <c r="BN253" s="115"/>
      <c r="BO253" s="116"/>
      <c r="BP253" s="116"/>
      <c r="BQ253" s="117"/>
    </row>
    <row r="254" spans="1:69" x14ac:dyDescent="0.3">
      <c r="A254" s="108"/>
      <c r="B254" s="37"/>
      <c r="C254" s="41"/>
      <c r="D254" s="118">
        <v>44461</v>
      </c>
      <c r="E254" s="119">
        <v>240</v>
      </c>
      <c r="F254" s="198">
        <v>5700</v>
      </c>
      <c r="G254" s="123">
        <v>5700</v>
      </c>
      <c r="H254" s="123">
        <v>0</v>
      </c>
      <c r="I254" s="123">
        <v>0</v>
      </c>
      <c r="J254" s="123">
        <v>5700</v>
      </c>
      <c r="K254" s="123">
        <v>0</v>
      </c>
      <c r="L254" s="123">
        <v>0</v>
      </c>
      <c r="M254" s="123">
        <v>0</v>
      </c>
      <c r="N254" s="123">
        <v>0</v>
      </c>
      <c r="O254" s="123">
        <v>5700</v>
      </c>
      <c r="P254" s="123"/>
      <c r="Q254" s="614"/>
      <c r="R254" s="427" t="s">
        <v>3040</v>
      </c>
      <c r="S254" s="121"/>
      <c r="T254" s="122" t="s">
        <v>93</v>
      </c>
      <c r="U254" s="122" t="s">
        <v>94</v>
      </c>
      <c r="V254" s="122" t="s">
        <v>244</v>
      </c>
      <c r="W254" s="122" t="s">
        <v>756</v>
      </c>
      <c r="X254" s="122" t="s">
        <v>247</v>
      </c>
      <c r="Y254" s="122">
        <v>240</v>
      </c>
      <c r="Z254" s="653">
        <v>1.12233445566778E+39</v>
      </c>
      <c r="AA254" s="122" t="s">
        <v>96</v>
      </c>
      <c r="AB254" s="122" t="s">
        <v>3044</v>
      </c>
      <c r="AC254" s="427" t="s">
        <v>3040</v>
      </c>
      <c r="AD254" s="122" t="s">
        <v>141</v>
      </c>
      <c r="AE254" s="123">
        <v>5700</v>
      </c>
      <c r="AF254" s="123">
        <v>0</v>
      </c>
      <c r="AG254" s="123">
        <v>0</v>
      </c>
      <c r="AH254" s="123">
        <v>0</v>
      </c>
      <c r="AI254" s="123">
        <v>0</v>
      </c>
      <c r="AJ254" s="123">
        <v>5700</v>
      </c>
      <c r="AK254" s="122">
        <v>0</v>
      </c>
      <c r="AL254" s="122" t="s">
        <v>98</v>
      </c>
      <c r="AM254" s="122" t="s">
        <v>104</v>
      </c>
      <c r="AN254" s="122" t="s">
        <v>105</v>
      </c>
      <c r="AO254" s="122" t="s">
        <v>3045</v>
      </c>
      <c r="AP254" s="122" t="s">
        <v>757</v>
      </c>
      <c r="AQ254" s="124"/>
      <c r="AR254" s="122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2"/>
      <c r="BF254" s="122"/>
      <c r="BG254" s="122"/>
      <c r="BH254" s="122"/>
      <c r="BI254" s="124"/>
      <c r="BJ254" s="122"/>
      <c r="BK254" s="122"/>
      <c r="BL254" s="122"/>
      <c r="BM254" s="130"/>
      <c r="BN254" s="115"/>
      <c r="BO254" s="116"/>
      <c r="BP254" s="116"/>
      <c r="BQ254" s="117"/>
    </row>
    <row r="255" spans="1:69" x14ac:dyDescent="0.3">
      <c r="A255" s="108"/>
      <c r="B255" s="37"/>
      <c r="C255" s="41"/>
      <c r="D255" s="118">
        <v>44463</v>
      </c>
      <c r="E255" s="119">
        <v>241</v>
      </c>
      <c r="F255" s="198">
        <v>165200</v>
      </c>
      <c r="G255" s="123">
        <v>165200</v>
      </c>
      <c r="H255" s="123">
        <v>0</v>
      </c>
      <c r="I255" s="123">
        <v>0</v>
      </c>
      <c r="J255" s="123">
        <v>165200</v>
      </c>
      <c r="K255" s="123">
        <v>0</v>
      </c>
      <c r="L255" s="123">
        <v>0</v>
      </c>
      <c r="M255" s="123">
        <v>0</v>
      </c>
      <c r="N255" s="123">
        <v>0</v>
      </c>
      <c r="O255" s="123">
        <v>165200</v>
      </c>
      <c r="P255" s="123">
        <v>174154.8</v>
      </c>
      <c r="Q255" s="614" t="s">
        <v>3010</v>
      </c>
      <c r="R255" s="427" t="s">
        <v>3040</v>
      </c>
      <c r="S255" s="121"/>
      <c r="T255" s="122" t="s">
        <v>93</v>
      </c>
      <c r="U255" s="122" t="s">
        <v>94</v>
      </c>
      <c r="V255" s="122" t="s">
        <v>155</v>
      </c>
      <c r="W255" s="122" t="s">
        <v>758</v>
      </c>
      <c r="X255" s="122" t="s">
        <v>247</v>
      </c>
      <c r="Y255" s="122">
        <v>241</v>
      </c>
      <c r="Z255" s="653">
        <v>1.12233445566778E+39</v>
      </c>
      <c r="AA255" s="122" t="s">
        <v>96</v>
      </c>
      <c r="AB255" s="122" t="s">
        <v>3044</v>
      </c>
      <c r="AC255" s="427" t="s">
        <v>3040</v>
      </c>
      <c r="AD255" s="122" t="s">
        <v>141</v>
      </c>
      <c r="AE255" s="123">
        <v>165200</v>
      </c>
      <c r="AF255" s="123">
        <v>0</v>
      </c>
      <c r="AG255" s="123">
        <v>0</v>
      </c>
      <c r="AH255" s="123">
        <v>0</v>
      </c>
      <c r="AI255" s="123">
        <v>0</v>
      </c>
      <c r="AJ255" s="123">
        <v>165200</v>
      </c>
      <c r="AK255" s="122">
        <v>0</v>
      </c>
      <c r="AL255" s="122" t="s">
        <v>98</v>
      </c>
      <c r="AM255" s="122" t="s">
        <v>104</v>
      </c>
      <c r="AN255" s="122" t="s">
        <v>105</v>
      </c>
      <c r="AO255" s="122" t="s">
        <v>3045</v>
      </c>
      <c r="AP255" s="122" t="s">
        <v>759</v>
      </c>
      <c r="AQ255" s="124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4"/>
      <c r="BJ255" s="122" t="s">
        <v>827</v>
      </c>
      <c r="BK255" s="119" t="s">
        <v>469</v>
      </c>
      <c r="BL255" s="119" t="s">
        <v>3055</v>
      </c>
      <c r="BM255" s="197">
        <v>174154.8</v>
      </c>
      <c r="BN255" s="115"/>
      <c r="BO255" s="116"/>
      <c r="BP255" s="116"/>
      <c r="BQ255" s="117"/>
    </row>
    <row r="256" spans="1:69" x14ac:dyDescent="0.3">
      <c r="A256" s="108"/>
      <c r="B256" s="37"/>
      <c r="C256" s="41"/>
      <c r="D256" s="118">
        <v>44463</v>
      </c>
      <c r="E256" s="195">
        <v>242</v>
      </c>
      <c r="F256" s="198">
        <v>10450</v>
      </c>
      <c r="G256" s="123">
        <v>10450</v>
      </c>
      <c r="H256" s="123">
        <v>0</v>
      </c>
      <c r="I256" s="123">
        <v>0</v>
      </c>
      <c r="J256" s="123">
        <v>10450</v>
      </c>
      <c r="K256" s="123">
        <v>0</v>
      </c>
      <c r="L256" s="123">
        <v>0</v>
      </c>
      <c r="M256" s="123">
        <v>0</v>
      </c>
      <c r="N256" s="123">
        <v>0</v>
      </c>
      <c r="O256" s="123">
        <v>10450</v>
      </c>
      <c r="P256" s="123"/>
      <c r="Q256" s="614"/>
      <c r="R256" s="427" t="s">
        <v>3040</v>
      </c>
      <c r="S256" s="121"/>
      <c r="T256" s="122" t="s">
        <v>93</v>
      </c>
      <c r="U256" s="122" t="s">
        <v>94</v>
      </c>
      <c r="V256" s="122" t="s">
        <v>217</v>
      </c>
      <c r="W256" s="122" t="s">
        <v>760</v>
      </c>
      <c r="X256" s="122" t="s">
        <v>247</v>
      </c>
      <c r="Y256" s="122">
        <v>242</v>
      </c>
      <c r="Z256" s="653">
        <v>1.12233445566778E+39</v>
      </c>
      <c r="AA256" s="122" t="s">
        <v>96</v>
      </c>
      <c r="AB256" s="122" t="s">
        <v>3044</v>
      </c>
      <c r="AC256" s="427" t="s">
        <v>3040</v>
      </c>
      <c r="AD256" s="122" t="s">
        <v>141</v>
      </c>
      <c r="AE256" s="123">
        <v>10450</v>
      </c>
      <c r="AF256" s="123">
        <v>0</v>
      </c>
      <c r="AG256" s="123">
        <v>0</v>
      </c>
      <c r="AH256" s="123">
        <v>0</v>
      </c>
      <c r="AI256" s="123">
        <v>0</v>
      </c>
      <c r="AJ256" s="123">
        <v>10450</v>
      </c>
      <c r="AK256" s="122">
        <v>0</v>
      </c>
      <c r="AL256" s="122" t="s">
        <v>98</v>
      </c>
      <c r="AM256" s="122" t="s">
        <v>104</v>
      </c>
      <c r="AN256" s="122" t="s">
        <v>105</v>
      </c>
      <c r="AO256" s="122" t="s">
        <v>3045</v>
      </c>
      <c r="AP256" s="122" t="s">
        <v>761</v>
      </c>
      <c r="AQ256" s="124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  <c r="BG256" s="122"/>
      <c r="BH256" s="122"/>
      <c r="BI256" s="124"/>
      <c r="BJ256" s="122"/>
      <c r="BK256" s="122"/>
      <c r="BL256" s="122"/>
      <c r="BM256" s="130"/>
      <c r="BN256" s="115"/>
      <c r="BO256" s="116"/>
      <c r="BP256" s="116"/>
      <c r="BQ256" s="117"/>
    </row>
    <row r="257" spans="1:69" x14ac:dyDescent="0.3">
      <c r="A257" s="108"/>
      <c r="B257" s="37"/>
      <c r="C257" s="41"/>
      <c r="D257" s="118">
        <v>44463</v>
      </c>
      <c r="E257" s="119">
        <v>243</v>
      </c>
      <c r="F257" s="198">
        <v>-1495.2</v>
      </c>
      <c r="G257" s="123">
        <v>0</v>
      </c>
      <c r="H257" s="123">
        <v>0</v>
      </c>
      <c r="I257" s="123">
        <v>0</v>
      </c>
      <c r="J257" s="123">
        <v>0</v>
      </c>
      <c r="K257" s="123">
        <v>1495.2</v>
      </c>
      <c r="L257" s="123">
        <v>0</v>
      </c>
      <c r="M257" s="123">
        <v>0</v>
      </c>
      <c r="N257" s="123">
        <v>1495.2</v>
      </c>
      <c r="O257" s="123">
        <v>-1495.2</v>
      </c>
      <c r="P257" s="123"/>
      <c r="Q257" s="614"/>
      <c r="R257" s="427" t="s">
        <v>3040</v>
      </c>
      <c r="S257" s="121"/>
      <c r="T257" s="122"/>
      <c r="U257" s="122"/>
      <c r="V257" s="122"/>
      <c r="W257" s="122"/>
      <c r="X257" s="122"/>
      <c r="Y257" s="122"/>
      <c r="Z257" s="653"/>
      <c r="AA257" s="122"/>
      <c r="AB257" s="122"/>
      <c r="AC257" s="427"/>
      <c r="AD257" s="122"/>
      <c r="AE257" s="123"/>
      <c r="AF257" s="123"/>
      <c r="AG257" s="123"/>
      <c r="AH257" s="123"/>
      <c r="AI257" s="123"/>
      <c r="AJ257" s="123"/>
      <c r="AK257" s="122"/>
      <c r="AL257" s="122"/>
      <c r="AM257" s="122"/>
      <c r="AN257" s="122"/>
      <c r="AO257" s="122"/>
      <c r="AP257" s="122"/>
      <c r="AQ257" s="124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4"/>
      <c r="BJ257" s="122"/>
      <c r="BK257" s="122"/>
      <c r="BL257" s="122"/>
      <c r="BM257" s="130"/>
      <c r="BN257" s="115"/>
      <c r="BO257" s="116"/>
      <c r="BP257" s="116"/>
      <c r="BQ257" s="117"/>
    </row>
    <row r="258" spans="1:69" x14ac:dyDescent="0.3">
      <c r="A258" s="108"/>
      <c r="B258" s="37"/>
      <c r="C258" s="41"/>
      <c r="D258" s="118">
        <v>44466</v>
      </c>
      <c r="E258" s="119">
        <v>244</v>
      </c>
      <c r="F258" s="196">
        <v>120960</v>
      </c>
      <c r="G258" s="123">
        <v>120960</v>
      </c>
      <c r="H258" s="123">
        <v>0</v>
      </c>
      <c r="I258" s="123">
        <v>0</v>
      </c>
      <c r="J258" s="123">
        <v>120960</v>
      </c>
      <c r="K258" s="123">
        <v>0</v>
      </c>
      <c r="L258" s="123">
        <v>0</v>
      </c>
      <c r="M258" s="123">
        <v>0</v>
      </c>
      <c r="N258" s="123">
        <v>0</v>
      </c>
      <c r="O258" s="123">
        <v>120960</v>
      </c>
      <c r="P258" s="123">
        <v>120960</v>
      </c>
      <c r="Q258" s="614" t="s">
        <v>3010</v>
      </c>
      <c r="R258" s="427" t="s">
        <v>3040</v>
      </c>
      <c r="S258" s="121"/>
      <c r="T258" s="122" t="s">
        <v>93</v>
      </c>
      <c r="U258" s="122" t="s">
        <v>94</v>
      </c>
      <c r="V258" s="122" t="s">
        <v>185</v>
      </c>
      <c r="W258" s="122" t="s">
        <v>762</v>
      </c>
      <c r="X258" s="122" t="s">
        <v>247</v>
      </c>
      <c r="Y258" s="122">
        <v>244</v>
      </c>
      <c r="Z258" s="653">
        <v>1.12233445566778E+39</v>
      </c>
      <c r="AA258" s="122" t="s">
        <v>96</v>
      </c>
      <c r="AB258" s="122" t="s">
        <v>3044</v>
      </c>
      <c r="AC258" s="427" t="s">
        <v>3040</v>
      </c>
      <c r="AD258" s="122" t="s">
        <v>141</v>
      </c>
      <c r="AE258" s="123">
        <v>120960</v>
      </c>
      <c r="AF258" s="123">
        <v>0</v>
      </c>
      <c r="AG258" s="123">
        <v>0</v>
      </c>
      <c r="AH258" s="123">
        <v>0</v>
      </c>
      <c r="AI258" s="123">
        <v>0</v>
      </c>
      <c r="AJ258" s="123">
        <v>120960</v>
      </c>
      <c r="AK258" s="122">
        <v>0</v>
      </c>
      <c r="AL258" s="122" t="s">
        <v>98</v>
      </c>
      <c r="AM258" s="122" t="s">
        <v>104</v>
      </c>
      <c r="AN258" s="122" t="s">
        <v>105</v>
      </c>
      <c r="AO258" s="122" t="s">
        <v>3045</v>
      </c>
      <c r="AP258" s="122" t="s">
        <v>763</v>
      </c>
      <c r="AQ258" s="124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4"/>
      <c r="BJ258" s="122" t="s">
        <v>233</v>
      </c>
      <c r="BK258" s="119" t="s">
        <v>611</v>
      </c>
      <c r="BL258" s="119" t="s">
        <v>3056</v>
      </c>
      <c r="BM258" s="197">
        <v>120960</v>
      </c>
      <c r="BN258" s="115"/>
      <c r="BO258" s="116"/>
      <c r="BP258" s="116"/>
      <c r="BQ258" s="117"/>
    </row>
    <row r="259" spans="1:69" x14ac:dyDescent="0.3">
      <c r="A259" s="108"/>
      <c r="B259" s="37"/>
      <c r="C259" s="41"/>
      <c r="D259" s="118">
        <v>44468</v>
      </c>
      <c r="E259" s="119">
        <v>245</v>
      </c>
      <c r="F259" s="198">
        <v>215600</v>
      </c>
      <c r="G259" s="123">
        <v>215600</v>
      </c>
      <c r="H259" s="123">
        <v>0</v>
      </c>
      <c r="I259" s="123">
        <v>0</v>
      </c>
      <c r="J259" s="123">
        <v>215600</v>
      </c>
      <c r="K259" s="123">
        <v>0</v>
      </c>
      <c r="L259" s="123">
        <v>0</v>
      </c>
      <c r="M259" s="123">
        <v>0</v>
      </c>
      <c r="N259" s="123">
        <v>0</v>
      </c>
      <c r="O259" s="123">
        <v>215600</v>
      </c>
      <c r="P259" s="123">
        <v>198330</v>
      </c>
      <c r="Q259" s="614" t="s">
        <v>3012</v>
      </c>
      <c r="R259" s="427" t="s">
        <v>3040</v>
      </c>
      <c r="S259" s="121"/>
      <c r="T259" s="122" t="s">
        <v>93</v>
      </c>
      <c r="U259" s="122" t="s">
        <v>94</v>
      </c>
      <c r="V259" s="122" t="s">
        <v>169</v>
      </c>
      <c r="W259" s="122" t="s">
        <v>764</v>
      </c>
      <c r="X259" s="122" t="s">
        <v>247</v>
      </c>
      <c r="Y259" s="122">
        <v>245</v>
      </c>
      <c r="Z259" s="653">
        <v>1.12233445566778E+39</v>
      </c>
      <c r="AA259" s="122" t="s">
        <v>96</v>
      </c>
      <c r="AB259" s="122" t="s">
        <v>3044</v>
      </c>
      <c r="AC259" s="427" t="s">
        <v>3040</v>
      </c>
      <c r="AD259" s="122" t="s">
        <v>141</v>
      </c>
      <c r="AE259" s="123">
        <v>215600</v>
      </c>
      <c r="AF259" s="123">
        <v>0</v>
      </c>
      <c r="AG259" s="123">
        <v>0</v>
      </c>
      <c r="AH259" s="123">
        <v>0</v>
      </c>
      <c r="AI259" s="123">
        <v>0</v>
      </c>
      <c r="AJ259" s="123">
        <v>215600</v>
      </c>
      <c r="AK259" s="122">
        <v>0</v>
      </c>
      <c r="AL259" s="122" t="s">
        <v>98</v>
      </c>
      <c r="AM259" s="122" t="s">
        <v>104</v>
      </c>
      <c r="AN259" s="122" t="s">
        <v>105</v>
      </c>
      <c r="AO259" s="122" t="s">
        <v>3045</v>
      </c>
      <c r="AP259" s="122" t="s">
        <v>765</v>
      </c>
      <c r="AQ259" s="124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4"/>
      <c r="BJ259" s="122" t="s">
        <v>828</v>
      </c>
      <c r="BK259" s="119" t="s">
        <v>485</v>
      </c>
      <c r="BL259" s="119" t="s">
        <v>3055</v>
      </c>
      <c r="BM259" s="197">
        <v>198330</v>
      </c>
      <c r="BN259" s="115"/>
      <c r="BO259" s="116"/>
      <c r="BP259" s="116"/>
      <c r="BQ259" s="117"/>
    </row>
    <row r="260" spans="1:69" x14ac:dyDescent="0.3">
      <c r="A260" s="108"/>
      <c r="B260" s="37"/>
      <c r="C260" s="41"/>
      <c r="D260" s="118">
        <v>44468</v>
      </c>
      <c r="E260" s="195">
        <v>246</v>
      </c>
      <c r="F260" s="198">
        <v>-17270</v>
      </c>
      <c r="G260" s="123">
        <v>0</v>
      </c>
      <c r="H260" s="123">
        <v>0</v>
      </c>
      <c r="I260" s="123">
        <v>0</v>
      </c>
      <c r="J260" s="123">
        <v>0</v>
      </c>
      <c r="K260" s="123">
        <v>17270</v>
      </c>
      <c r="L260" s="123">
        <v>0</v>
      </c>
      <c r="M260" s="123">
        <v>0</v>
      </c>
      <c r="N260" s="123">
        <v>17270</v>
      </c>
      <c r="O260" s="123">
        <v>-17270</v>
      </c>
      <c r="P260" s="123"/>
      <c r="Q260" s="614"/>
      <c r="R260" s="427" t="s">
        <v>3040</v>
      </c>
      <c r="S260" s="121"/>
      <c r="T260" s="122"/>
      <c r="U260" s="122"/>
      <c r="V260" s="122"/>
      <c r="W260" s="122"/>
      <c r="X260" s="122"/>
      <c r="Y260" s="122"/>
      <c r="Z260" s="653"/>
      <c r="AA260" s="122"/>
      <c r="AB260" s="122"/>
      <c r="AC260" s="427"/>
      <c r="AD260" s="122"/>
      <c r="AE260" s="123"/>
      <c r="AF260" s="123"/>
      <c r="AG260" s="123"/>
      <c r="AH260" s="123"/>
      <c r="AI260" s="123"/>
      <c r="AJ260" s="123"/>
      <c r="AK260" s="122"/>
      <c r="AL260" s="122"/>
      <c r="AM260" s="122"/>
      <c r="AN260" s="122"/>
      <c r="AO260" s="122"/>
      <c r="AP260" s="122"/>
      <c r="AQ260" s="124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4"/>
      <c r="BJ260" s="122"/>
      <c r="BK260" s="122"/>
      <c r="BL260" s="122"/>
      <c r="BM260" s="130"/>
      <c r="BN260" s="115"/>
      <c r="BO260" s="116"/>
      <c r="BP260" s="116"/>
      <c r="BQ260" s="117"/>
    </row>
    <row r="261" spans="1:69" x14ac:dyDescent="0.3">
      <c r="A261" s="108"/>
      <c r="B261" s="37"/>
      <c r="C261" s="41"/>
      <c r="D261" s="118">
        <v>44459</v>
      </c>
      <c r="E261" s="119">
        <v>247</v>
      </c>
      <c r="F261" s="196">
        <v>339360</v>
      </c>
      <c r="G261" s="123">
        <v>339360</v>
      </c>
      <c r="H261" s="123">
        <v>0</v>
      </c>
      <c r="I261" s="123">
        <v>0</v>
      </c>
      <c r="J261" s="123">
        <v>339360</v>
      </c>
      <c r="K261" s="123">
        <v>0</v>
      </c>
      <c r="L261" s="123">
        <v>0</v>
      </c>
      <c r="M261" s="123">
        <v>0</v>
      </c>
      <c r="N261" s="123">
        <v>0</v>
      </c>
      <c r="O261" s="123">
        <v>339360</v>
      </c>
      <c r="P261" s="123">
        <v>339360</v>
      </c>
      <c r="Q261" s="614" t="s">
        <v>3006</v>
      </c>
      <c r="R261" s="427" t="s">
        <v>3040</v>
      </c>
      <c r="S261" s="121"/>
      <c r="T261" s="122" t="s">
        <v>93</v>
      </c>
      <c r="U261" s="122" t="s">
        <v>94</v>
      </c>
      <c r="V261" s="122" t="s">
        <v>517</v>
      </c>
      <c r="W261" s="122" t="s">
        <v>766</v>
      </c>
      <c r="X261" s="122" t="s">
        <v>247</v>
      </c>
      <c r="Y261" s="122">
        <v>247</v>
      </c>
      <c r="Z261" s="653">
        <v>1.12233445566778E+39</v>
      </c>
      <c r="AA261" s="122" t="s">
        <v>96</v>
      </c>
      <c r="AB261" s="122" t="s">
        <v>3044</v>
      </c>
      <c r="AC261" s="427" t="s">
        <v>3040</v>
      </c>
      <c r="AD261" s="122" t="s">
        <v>141</v>
      </c>
      <c r="AE261" s="123">
        <v>339360</v>
      </c>
      <c r="AF261" s="123">
        <v>0</v>
      </c>
      <c r="AG261" s="123">
        <v>0</v>
      </c>
      <c r="AH261" s="123">
        <v>0</v>
      </c>
      <c r="AI261" s="123">
        <v>0</v>
      </c>
      <c r="AJ261" s="123">
        <v>339360</v>
      </c>
      <c r="AK261" s="122">
        <v>0</v>
      </c>
      <c r="AL261" s="122" t="s">
        <v>98</v>
      </c>
      <c r="AM261" s="122" t="s">
        <v>99</v>
      </c>
      <c r="AN261" s="122" t="s">
        <v>105</v>
      </c>
      <c r="AO261" s="122" t="s">
        <v>3045</v>
      </c>
      <c r="AP261" s="122" t="s">
        <v>767</v>
      </c>
      <c r="AQ261" s="124"/>
      <c r="AR261" s="122"/>
      <c r="AS261" s="122"/>
      <c r="AT261" s="122"/>
      <c r="AU261" s="122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2"/>
      <c r="BF261" s="122"/>
      <c r="BG261" s="122"/>
      <c r="BH261" s="122"/>
      <c r="BI261" s="124"/>
      <c r="BJ261" s="122" t="s">
        <v>207</v>
      </c>
      <c r="BK261" s="119" t="s">
        <v>359</v>
      </c>
      <c r="BL261" s="119" t="s">
        <v>3051</v>
      </c>
      <c r="BM261" s="197">
        <v>339360</v>
      </c>
      <c r="BN261" s="115"/>
      <c r="BO261" s="116"/>
      <c r="BP261" s="116"/>
      <c r="BQ261" s="117"/>
    </row>
    <row r="262" spans="1:69" x14ac:dyDescent="0.3">
      <c r="A262" s="108"/>
      <c r="B262" s="37"/>
      <c r="C262" s="41"/>
      <c r="D262" s="118">
        <v>44461</v>
      </c>
      <c r="E262" s="119">
        <v>248</v>
      </c>
      <c r="F262" s="196">
        <v>28000</v>
      </c>
      <c r="G262" s="123">
        <v>28000</v>
      </c>
      <c r="H262" s="123">
        <v>0</v>
      </c>
      <c r="I262" s="123">
        <v>0</v>
      </c>
      <c r="J262" s="123">
        <v>28000</v>
      </c>
      <c r="K262" s="123">
        <v>0</v>
      </c>
      <c r="L262" s="123">
        <v>0</v>
      </c>
      <c r="M262" s="123">
        <v>0</v>
      </c>
      <c r="N262" s="123">
        <v>0</v>
      </c>
      <c r="O262" s="123">
        <v>28000</v>
      </c>
      <c r="P262" s="123">
        <v>28000</v>
      </c>
      <c r="Q262" s="614" t="s">
        <v>3003</v>
      </c>
      <c r="R262" s="427" t="s">
        <v>3040</v>
      </c>
      <c r="S262" s="121"/>
      <c r="T262" s="122" t="s">
        <v>93</v>
      </c>
      <c r="U262" s="122" t="s">
        <v>94</v>
      </c>
      <c r="V262" s="122" t="s">
        <v>517</v>
      </c>
      <c r="W262" s="122" t="s">
        <v>768</v>
      </c>
      <c r="X262" s="122" t="s">
        <v>247</v>
      </c>
      <c r="Y262" s="122">
        <v>248</v>
      </c>
      <c r="Z262" s="653">
        <v>1.12233445566778E+39</v>
      </c>
      <c r="AA262" s="122" t="s">
        <v>96</v>
      </c>
      <c r="AB262" s="122" t="s">
        <v>3044</v>
      </c>
      <c r="AC262" s="427" t="s">
        <v>3040</v>
      </c>
      <c r="AD262" s="122" t="s">
        <v>141</v>
      </c>
      <c r="AE262" s="123">
        <v>28000</v>
      </c>
      <c r="AF262" s="123">
        <v>0</v>
      </c>
      <c r="AG262" s="123">
        <v>0</v>
      </c>
      <c r="AH262" s="123">
        <v>0</v>
      </c>
      <c r="AI262" s="123">
        <v>0</v>
      </c>
      <c r="AJ262" s="123">
        <v>28000</v>
      </c>
      <c r="AK262" s="122">
        <v>0</v>
      </c>
      <c r="AL262" s="122" t="s">
        <v>98</v>
      </c>
      <c r="AM262" s="122" t="s">
        <v>104</v>
      </c>
      <c r="AN262" s="122" t="s">
        <v>105</v>
      </c>
      <c r="AO262" s="122" t="s">
        <v>3045</v>
      </c>
      <c r="AP262" s="122" t="s">
        <v>769</v>
      </c>
      <c r="AQ262" s="124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2"/>
      <c r="BF262" s="122"/>
      <c r="BG262" s="122"/>
      <c r="BH262" s="122"/>
      <c r="BI262" s="124"/>
      <c r="BJ262" s="122" t="s">
        <v>216</v>
      </c>
      <c r="BK262" s="119" t="s">
        <v>803</v>
      </c>
      <c r="BL262" s="119" t="s">
        <v>3055</v>
      </c>
      <c r="BM262" s="197">
        <v>28000</v>
      </c>
      <c r="BN262" s="115"/>
      <c r="BO262" s="116"/>
      <c r="BP262" s="116"/>
      <c r="BQ262" s="117"/>
    </row>
    <row r="263" spans="1:69" x14ac:dyDescent="0.3">
      <c r="A263" s="108"/>
      <c r="B263" s="37"/>
      <c r="C263" s="41"/>
      <c r="D263" s="118">
        <v>44462</v>
      </c>
      <c r="E263" s="119">
        <v>249</v>
      </c>
      <c r="F263" s="198">
        <v>5700</v>
      </c>
      <c r="G263" s="123">
        <v>5700</v>
      </c>
      <c r="H263" s="123">
        <v>0</v>
      </c>
      <c r="I263" s="123">
        <v>0</v>
      </c>
      <c r="J263" s="123">
        <v>5700</v>
      </c>
      <c r="K263" s="123">
        <v>0</v>
      </c>
      <c r="L263" s="123">
        <v>0</v>
      </c>
      <c r="M263" s="123">
        <v>0</v>
      </c>
      <c r="N263" s="123">
        <v>0</v>
      </c>
      <c r="O263" s="123">
        <v>5700</v>
      </c>
      <c r="P263" s="123">
        <v>5810</v>
      </c>
      <c r="Q263" s="614" t="s">
        <v>3009</v>
      </c>
      <c r="R263" s="427" t="s">
        <v>3040</v>
      </c>
      <c r="S263" s="121"/>
      <c r="T263" s="122" t="s">
        <v>93</v>
      </c>
      <c r="U263" s="122" t="s">
        <v>94</v>
      </c>
      <c r="V263" s="122" t="s">
        <v>144</v>
      </c>
      <c r="W263" s="122" t="s">
        <v>770</v>
      </c>
      <c r="X263" s="122" t="s">
        <v>247</v>
      </c>
      <c r="Y263" s="122">
        <v>249</v>
      </c>
      <c r="Z263" s="653">
        <v>1.12233445566778E+39</v>
      </c>
      <c r="AA263" s="122" t="s">
        <v>96</v>
      </c>
      <c r="AB263" s="122" t="s">
        <v>3044</v>
      </c>
      <c r="AC263" s="427" t="s">
        <v>3040</v>
      </c>
      <c r="AD263" s="122" t="s">
        <v>141</v>
      </c>
      <c r="AE263" s="123">
        <v>5700</v>
      </c>
      <c r="AF263" s="123">
        <v>0</v>
      </c>
      <c r="AG263" s="123">
        <v>0</v>
      </c>
      <c r="AH263" s="123">
        <v>0</v>
      </c>
      <c r="AI263" s="123">
        <v>0</v>
      </c>
      <c r="AJ263" s="123">
        <v>5700</v>
      </c>
      <c r="AK263" s="122">
        <v>0</v>
      </c>
      <c r="AL263" s="122" t="s">
        <v>98</v>
      </c>
      <c r="AM263" s="122" t="s">
        <v>104</v>
      </c>
      <c r="AN263" s="122" t="s">
        <v>105</v>
      </c>
      <c r="AO263" s="122" t="s">
        <v>3045</v>
      </c>
      <c r="AP263" s="122" t="s">
        <v>771</v>
      </c>
      <c r="AQ263" s="124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  <c r="BG263" s="122"/>
      <c r="BH263" s="122"/>
      <c r="BI263" s="124"/>
      <c r="BJ263" s="122" t="s">
        <v>230</v>
      </c>
      <c r="BK263" s="119" t="s">
        <v>462</v>
      </c>
      <c r="BL263" s="119" t="s">
        <v>3055</v>
      </c>
      <c r="BM263" s="197">
        <v>5810</v>
      </c>
      <c r="BN263" s="115"/>
      <c r="BO263" s="116"/>
      <c r="BP263" s="116"/>
      <c r="BQ263" s="117"/>
    </row>
    <row r="264" spans="1:69" x14ac:dyDescent="0.3">
      <c r="A264" s="108"/>
      <c r="B264" s="37"/>
      <c r="C264" s="41"/>
      <c r="D264" s="118">
        <v>44462</v>
      </c>
      <c r="E264" s="195">
        <v>250</v>
      </c>
      <c r="F264" s="198">
        <v>110</v>
      </c>
      <c r="G264" s="123">
        <v>110</v>
      </c>
      <c r="H264" s="123">
        <v>0</v>
      </c>
      <c r="I264" s="123">
        <v>0</v>
      </c>
      <c r="J264" s="123">
        <v>110</v>
      </c>
      <c r="K264" s="123">
        <v>0</v>
      </c>
      <c r="L264" s="123">
        <v>0</v>
      </c>
      <c r="M264" s="123">
        <v>0</v>
      </c>
      <c r="N264" s="123">
        <v>0</v>
      </c>
      <c r="O264" s="123">
        <v>110</v>
      </c>
      <c r="P264" s="123"/>
      <c r="Q264" s="614"/>
      <c r="R264" s="427" t="s">
        <v>3040</v>
      </c>
      <c r="S264" s="121"/>
      <c r="T264" s="122" t="s">
        <v>772</v>
      </c>
      <c r="U264" s="122" t="s">
        <v>94</v>
      </c>
      <c r="V264" s="122" t="s">
        <v>151</v>
      </c>
      <c r="W264" s="122" t="s">
        <v>773</v>
      </c>
      <c r="X264" s="122" t="s">
        <v>247</v>
      </c>
      <c r="Y264" s="122">
        <v>250</v>
      </c>
      <c r="Z264" s="653">
        <v>1.12233445566778E+39</v>
      </c>
      <c r="AA264" s="122" t="s">
        <v>96</v>
      </c>
      <c r="AB264" s="122" t="s">
        <v>3044</v>
      </c>
      <c r="AC264" s="427" t="s">
        <v>3040</v>
      </c>
      <c r="AD264" s="122" t="s">
        <v>141</v>
      </c>
      <c r="AE264" s="123">
        <v>110</v>
      </c>
      <c r="AF264" s="123">
        <v>0</v>
      </c>
      <c r="AG264" s="123">
        <v>0</v>
      </c>
      <c r="AH264" s="123">
        <v>0</v>
      </c>
      <c r="AI264" s="123">
        <v>0</v>
      </c>
      <c r="AJ264" s="123">
        <v>110</v>
      </c>
      <c r="AK264" s="122">
        <v>0</v>
      </c>
      <c r="AL264" s="122" t="s">
        <v>98</v>
      </c>
      <c r="AM264" s="122" t="s">
        <v>104</v>
      </c>
      <c r="AN264" s="122" t="s">
        <v>105</v>
      </c>
      <c r="AO264" s="122" t="s">
        <v>3045</v>
      </c>
      <c r="AP264" s="122" t="s">
        <v>774</v>
      </c>
      <c r="AQ264" s="124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  <c r="BG264" s="122"/>
      <c r="BH264" s="122"/>
      <c r="BI264" s="124"/>
      <c r="BJ264" s="122"/>
      <c r="BK264" s="122"/>
      <c r="BL264" s="122"/>
      <c r="BM264" s="130"/>
      <c r="BN264" s="115"/>
      <c r="BO264" s="116"/>
      <c r="BP264" s="116"/>
      <c r="BQ264" s="117"/>
    </row>
    <row r="265" spans="1:69" x14ac:dyDescent="0.3">
      <c r="A265" s="108"/>
      <c r="B265" s="37"/>
      <c r="C265" s="41"/>
      <c r="D265" s="118">
        <v>44467</v>
      </c>
      <c r="E265" s="119">
        <v>251</v>
      </c>
      <c r="F265" s="196">
        <v>118750</v>
      </c>
      <c r="G265" s="123">
        <v>118750</v>
      </c>
      <c r="H265" s="123">
        <v>0</v>
      </c>
      <c r="I265" s="123">
        <v>0</v>
      </c>
      <c r="J265" s="123">
        <v>118750</v>
      </c>
      <c r="K265" s="123">
        <v>0</v>
      </c>
      <c r="L265" s="123">
        <v>0</v>
      </c>
      <c r="M265" s="123">
        <v>0</v>
      </c>
      <c r="N265" s="123">
        <v>0</v>
      </c>
      <c r="O265" s="123">
        <v>118750</v>
      </c>
      <c r="P265" s="123">
        <v>118750</v>
      </c>
      <c r="Q265" s="614" t="s">
        <v>3011</v>
      </c>
      <c r="R265" s="427" t="s">
        <v>3040</v>
      </c>
      <c r="S265" s="121"/>
      <c r="T265" s="122" t="s">
        <v>93</v>
      </c>
      <c r="U265" s="122" t="s">
        <v>94</v>
      </c>
      <c r="V265" s="122" t="s">
        <v>217</v>
      </c>
      <c r="W265" s="122" t="s">
        <v>775</v>
      </c>
      <c r="X265" s="122" t="s">
        <v>247</v>
      </c>
      <c r="Y265" s="122">
        <v>251</v>
      </c>
      <c r="Z265" s="653">
        <v>1.12233445566778E+39</v>
      </c>
      <c r="AA265" s="122" t="s">
        <v>96</v>
      </c>
      <c r="AB265" s="122" t="s">
        <v>3044</v>
      </c>
      <c r="AC265" s="427" t="s">
        <v>3040</v>
      </c>
      <c r="AD265" s="122" t="s">
        <v>97</v>
      </c>
      <c r="AE265" s="123">
        <v>118750</v>
      </c>
      <c r="AF265" s="123">
        <v>0</v>
      </c>
      <c r="AG265" s="123">
        <v>0</v>
      </c>
      <c r="AH265" s="123">
        <v>0</v>
      </c>
      <c r="AI265" s="123">
        <v>0</v>
      </c>
      <c r="AJ265" s="123">
        <v>118750</v>
      </c>
      <c r="AK265" s="122">
        <v>0</v>
      </c>
      <c r="AL265" s="122" t="s">
        <v>98</v>
      </c>
      <c r="AM265" s="122" t="s">
        <v>104</v>
      </c>
      <c r="AN265" s="122" t="s">
        <v>105</v>
      </c>
      <c r="AO265" s="122" t="s">
        <v>3045</v>
      </c>
      <c r="AP265" s="122" t="s">
        <v>776</v>
      </c>
      <c r="AQ265" s="124"/>
      <c r="AR265" s="122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  <c r="BF265" s="122"/>
      <c r="BG265" s="122"/>
      <c r="BH265" s="122"/>
      <c r="BI265" s="124"/>
      <c r="BJ265" s="122" t="s">
        <v>240</v>
      </c>
      <c r="BK265" s="119" t="s">
        <v>474</v>
      </c>
      <c r="BL265" s="119" t="s">
        <v>3055</v>
      </c>
      <c r="BM265" s="197">
        <v>118750</v>
      </c>
      <c r="BN265" s="115"/>
      <c r="BO265" s="116"/>
      <c r="BP265" s="116"/>
      <c r="BQ265" s="117"/>
    </row>
    <row r="266" spans="1:69" x14ac:dyDescent="0.3">
      <c r="A266" s="108"/>
      <c r="B266" s="37"/>
      <c r="C266" s="41"/>
      <c r="D266" s="118">
        <v>44467</v>
      </c>
      <c r="E266" s="119">
        <v>252</v>
      </c>
      <c r="F266" s="196">
        <v>1120</v>
      </c>
      <c r="G266" s="123">
        <v>1120</v>
      </c>
      <c r="H266" s="123">
        <v>0</v>
      </c>
      <c r="I266" s="123">
        <v>0</v>
      </c>
      <c r="J266" s="123">
        <v>1120</v>
      </c>
      <c r="K266" s="123">
        <v>0</v>
      </c>
      <c r="L266" s="123">
        <v>0</v>
      </c>
      <c r="M266" s="123">
        <v>0</v>
      </c>
      <c r="N266" s="123">
        <v>0</v>
      </c>
      <c r="O266" s="123">
        <v>1120</v>
      </c>
      <c r="P266" s="123">
        <v>1120</v>
      </c>
      <c r="Q266" s="614" t="s">
        <v>3011</v>
      </c>
      <c r="R266" s="427" t="s">
        <v>3040</v>
      </c>
      <c r="S266" s="121"/>
      <c r="T266" s="122" t="s">
        <v>93</v>
      </c>
      <c r="U266" s="122" t="s">
        <v>94</v>
      </c>
      <c r="V266" s="122" t="s">
        <v>517</v>
      </c>
      <c r="W266" s="122" t="s">
        <v>777</v>
      </c>
      <c r="X266" s="122" t="s">
        <v>247</v>
      </c>
      <c r="Y266" s="122">
        <v>252</v>
      </c>
      <c r="Z266" s="653">
        <v>1.12233445566778E+39</v>
      </c>
      <c r="AA266" s="122" t="s">
        <v>96</v>
      </c>
      <c r="AB266" s="122" t="s">
        <v>3044</v>
      </c>
      <c r="AC266" s="427" t="s">
        <v>3040</v>
      </c>
      <c r="AD266" s="122" t="s">
        <v>97</v>
      </c>
      <c r="AE266" s="123">
        <v>1120</v>
      </c>
      <c r="AF266" s="123">
        <v>0</v>
      </c>
      <c r="AG266" s="123">
        <v>0</v>
      </c>
      <c r="AH266" s="123">
        <v>0</v>
      </c>
      <c r="AI266" s="123">
        <v>0</v>
      </c>
      <c r="AJ266" s="123">
        <v>1120</v>
      </c>
      <c r="AK266" s="122">
        <v>0</v>
      </c>
      <c r="AL266" s="122" t="s">
        <v>98</v>
      </c>
      <c r="AM266" s="122" t="s">
        <v>104</v>
      </c>
      <c r="AN266" s="122" t="s">
        <v>105</v>
      </c>
      <c r="AO266" s="122" t="s">
        <v>3045</v>
      </c>
      <c r="AP266" s="122" t="s">
        <v>778</v>
      </c>
      <c r="AQ266" s="124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4"/>
      <c r="BJ266" s="122" t="s">
        <v>241</v>
      </c>
      <c r="BK266" s="119" t="s">
        <v>474</v>
      </c>
      <c r="BL266" s="119" t="s">
        <v>3055</v>
      </c>
      <c r="BM266" s="197">
        <v>1120</v>
      </c>
      <c r="BN266" s="115"/>
      <c r="BO266" s="116"/>
      <c r="BP266" s="116"/>
      <c r="BQ266" s="117"/>
    </row>
    <row r="267" spans="1:69" x14ac:dyDescent="0.3">
      <c r="A267" s="108"/>
      <c r="B267" s="37"/>
      <c r="C267" s="41"/>
      <c r="D267" s="118">
        <v>44468</v>
      </c>
      <c r="E267" s="119">
        <v>253</v>
      </c>
      <c r="F267" s="196">
        <v>22500</v>
      </c>
      <c r="G267" s="123">
        <v>22500</v>
      </c>
      <c r="H267" s="123">
        <v>0</v>
      </c>
      <c r="I267" s="123">
        <v>0</v>
      </c>
      <c r="J267" s="123">
        <v>22500</v>
      </c>
      <c r="K267" s="123">
        <v>0</v>
      </c>
      <c r="L267" s="123">
        <v>0</v>
      </c>
      <c r="M267" s="123">
        <v>0</v>
      </c>
      <c r="N267" s="123">
        <v>0</v>
      </c>
      <c r="O267" s="123">
        <v>22500</v>
      </c>
      <c r="P267" s="123">
        <v>22500</v>
      </c>
      <c r="Q267" s="614" t="s">
        <v>3011</v>
      </c>
      <c r="R267" s="427" t="s">
        <v>3042</v>
      </c>
      <c r="S267" s="121"/>
      <c r="T267" s="122" t="s">
        <v>93</v>
      </c>
      <c r="U267" s="122" t="s">
        <v>94</v>
      </c>
      <c r="V267" s="122" t="s">
        <v>517</v>
      </c>
      <c r="W267" s="122" t="s">
        <v>779</v>
      </c>
      <c r="X267" s="122" t="s">
        <v>247</v>
      </c>
      <c r="Y267" s="122">
        <v>253</v>
      </c>
      <c r="Z267" s="653">
        <v>1.12233445566778E+39</v>
      </c>
      <c r="AA267" s="122" t="s">
        <v>96</v>
      </c>
      <c r="AB267" s="122" t="s">
        <v>3044</v>
      </c>
      <c r="AC267" s="427" t="s">
        <v>3042</v>
      </c>
      <c r="AD267" s="122" t="s">
        <v>141</v>
      </c>
      <c r="AE267" s="123">
        <v>22500</v>
      </c>
      <c r="AF267" s="123">
        <v>0</v>
      </c>
      <c r="AG267" s="123">
        <v>0</v>
      </c>
      <c r="AH267" s="123">
        <v>0</v>
      </c>
      <c r="AI267" s="123">
        <v>0</v>
      </c>
      <c r="AJ267" s="123">
        <v>22500</v>
      </c>
      <c r="AK267" s="122">
        <v>0</v>
      </c>
      <c r="AL267" s="122" t="s">
        <v>98</v>
      </c>
      <c r="AM267" s="122" t="s">
        <v>104</v>
      </c>
      <c r="AN267" s="122" t="s">
        <v>105</v>
      </c>
      <c r="AO267" s="122" t="s">
        <v>3045</v>
      </c>
      <c r="AP267" s="122" t="s">
        <v>780</v>
      </c>
      <c r="AQ267" s="124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  <c r="BG267" s="122"/>
      <c r="BH267" s="122"/>
      <c r="BI267" s="124"/>
      <c r="BJ267" s="122" t="s">
        <v>136</v>
      </c>
      <c r="BK267" s="119" t="s">
        <v>274</v>
      </c>
      <c r="BL267" s="119" t="s">
        <v>3055</v>
      </c>
      <c r="BM267" s="197">
        <v>22500</v>
      </c>
      <c r="BN267" s="115"/>
      <c r="BO267" s="116"/>
      <c r="BP267" s="116"/>
      <c r="BQ267" s="117"/>
    </row>
    <row r="268" spans="1:69" x14ac:dyDescent="0.3">
      <c r="A268" s="108"/>
      <c r="B268" s="37"/>
      <c r="C268" s="41"/>
      <c r="D268" s="118">
        <v>44469</v>
      </c>
      <c r="E268" s="195">
        <v>254</v>
      </c>
      <c r="F268" s="198">
        <v>896000</v>
      </c>
      <c r="G268" s="123">
        <v>896000</v>
      </c>
      <c r="H268" s="123">
        <v>0</v>
      </c>
      <c r="I268" s="123">
        <v>0</v>
      </c>
      <c r="J268" s="123">
        <v>896000</v>
      </c>
      <c r="K268" s="123">
        <v>0</v>
      </c>
      <c r="L268" s="123">
        <v>0</v>
      </c>
      <c r="M268" s="123">
        <v>0</v>
      </c>
      <c r="N268" s="123">
        <v>0</v>
      </c>
      <c r="O268" s="123">
        <v>896000</v>
      </c>
      <c r="P268" s="123">
        <v>1843206.4</v>
      </c>
      <c r="Q268" s="614" t="s">
        <v>3013</v>
      </c>
      <c r="R268" s="427" t="s">
        <v>3041</v>
      </c>
      <c r="S268" s="121"/>
      <c r="T268" s="122" t="s">
        <v>93</v>
      </c>
      <c r="U268" s="122" t="s">
        <v>94</v>
      </c>
      <c r="V268" s="122" t="s">
        <v>172</v>
      </c>
      <c r="W268" s="122" t="s">
        <v>781</v>
      </c>
      <c r="X268" s="122" t="s">
        <v>247</v>
      </c>
      <c r="Y268" s="122">
        <v>254</v>
      </c>
      <c r="Z268" s="653">
        <v>1.12233445566778E+39</v>
      </c>
      <c r="AA268" s="122" t="s">
        <v>96</v>
      </c>
      <c r="AB268" s="122" t="s">
        <v>3044</v>
      </c>
      <c r="AC268" s="427" t="s">
        <v>3041</v>
      </c>
      <c r="AD268" s="122" t="s">
        <v>141</v>
      </c>
      <c r="AE268" s="123">
        <v>896000</v>
      </c>
      <c r="AF268" s="123">
        <v>0</v>
      </c>
      <c r="AG268" s="123">
        <v>0</v>
      </c>
      <c r="AH268" s="123">
        <v>0</v>
      </c>
      <c r="AI268" s="123">
        <v>0</v>
      </c>
      <c r="AJ268" s="123">
        <v>896000</v>
      </c>
      <c r="AK268" s="122">
        <v>0</v>
      </c>
      <c r="AL268" s="122" t="s">
        <v>98</v>
      </c>
      <c r="AM268" s="122" t="s">
        <v>104</v>
      </c>
      <c r="AN268" s="122" t="s">
        <v>105</v>
      </c>
      <c r="AO268" s="122" t="s">
        <v>3045</v>
      </c>
      <c r="AP268" s="122" t="s">
        <v>782</v>
      </c>
      <c r="AQ268" s="124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  <c r="BI268" s="124"/>
      <c r="BJ268" s="122" t="s">
        <v>829</v>
      </c>
      <c r="BK268" s="119" t="s">
        <v>524</v>
      </c>
      <c r="BL268" s="119" t="s">
        <v>3057</v>
      </c>
      <c r="BM268" s="197">
        <v>1843206.4</v>
      </c>
      <c r="BN268" s="115"/>
      <c r="BO268" s="116"/>
      <c r="BP268" s="116"/>
      <c r="BQ268" s="117"/>
    </row>
    <row r="269" spans="1:69" x14ac:dyDescent="0.3">
      <c r="A269" s="108"/>
      <c r="B269" s="37"/>
      <c r="C269" s="41"/>
      <c r="D269" s="118">
        <v>44469</v>
      </c>
      <c r="E269" s="119">
        <v>255</v>
      </c>
      <c r="F269" s="198">
        <v>957600</v>
      </c>
      <c r="G269" s="123">
        <v>957600</v>
      </c>
      <c r="H269" s="123">
        <v>0</v>
      </c>
      <c r="I269" s="123">
        <v>0</v>
      </c>
      <c r="J269" s="123">
        <v>957600</v>
      </c>
      <c r="K269" s="123">
        <v>0</v>
      </c>
      <c r="L269" s="123">
        <v>0</v>
      </c>
      <c r="M269" s="123">
        <v>0</v>
      </c>
      <c r="N269" s="123">
        <v>0</v>
      </c>
      <c r="O269" s="123">
        <v>957600</v>
      </c>
      <c r="P269" s="120"/>
      <c r="Q269" s="614"/>
      <c r="R269" s="427" t="s">
        <v>3041</v>
      </c>
      <c r="S269" s="121"/>
      <c r="T269" s="122" t="s">
        <v>93</v>
      </c>
      <c r="U269" s="122" t="s">
        <v>94</v>
      </c>
      <c r="V269" s="122" t="s">
        <v>244</v>
      </c>
      <c r="W269" s="122" t="s">
        <v>783</v>
      </c>
      <c r="X269" s="122" t="s">
        <v>247</v>
      </c>
      <c r="Y269" s="122">
        <v>255</v>
      </c>
      <c r="Z269" s="653">
        <v>1.12233445566778E+39</v>
      </c>
      <c r="AA269" s="122" t="s">
        <v>96</v>
      </c>
      <c r="AB269" s="122" t="s">
        <v>3044</v>
      </c>
      <c r="AC269" s="427" t="s">
        <v>3041</v>
      </c>
      <c r="AD269" s="122" t="s">
        <v>141</v>
      </c>
      <c r="AE269" s="123">
        <v>957600</v>
      </c>
      <c r="AF269" s="123">
        <v>0</v>
      </c>
      <c r="AG269" s="123">
        <v>0</v>
      </c>
      <c r="AH269" s="123">
        <v>0</v>
      </c>
      <c r="AI269" s="123">
        <v>0</v>
      </c>
      <c r="AJ269" s="123">
        <v>957600</v>
      </c>
      <c r="AK269" s="122">
        <v>0</v>
      </c>
      <c r="AL269" s="122" t="s">
        <v>98</v>
      </c>
      <c r="AM269" s="122" t="s">
        <v>104</v>
      </c>
      <c r="AN269" s="122" t="s">
        <v>105</v>
      </c>
      <c r="AO269" s="122" t="s">
        <v>3045</v>
      </c>
      <c r="AP269" s="122" t="s">
        <v>784</v>
      </c>
      <c r="AQ269" s="124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4"/>
      <c r="BJ269" s="122"/>
      <c r="BK269" s="122"/>
      <c r="BL269" s="122"/>
      <c r="BM269" s="130"/>
      <c r="BN269" s="115"/>
      <c r="BO269" s="116"/>
      <c r="BP269" s="116"/>
      <c r="BQ269" s="117"/>
    </row>
    <row r="270" spans="1:69" ht="15" thickBot="1" x14ac:dyDescent="0.35">
      <c r="A270" s="108"/>
      <c r="B270" s="37"/>
      <c r="C270" s="41"/>
      <c r="D270" s="131">
        <v>44469</v>
      </c>
      <c r="E270" s="132">
        <v>256</v>
      </c>
      <c r="F270" s="200">
        <v>-10393.6</v>
      </c>
      <c r="G270" s="136">
        <v>0</v>
      </c>
      <c r="H270" s="136">
        <v>0</v>
      </c>
      <c r="I270" s="136">
        <v>0</v>
      </c>
      <c r="J270" s="136">
        <v>0</v>
      </c>
      <c r="K270" s="136">
        <v>0</v>
      </c>
      <c r="L270" s="136">
        <v>8960</v>
      </c>
      <c r="M270" s="136">
        <v>1433.6</v>
      </c>
      <c r="N270" s="136">
        <v>10393.6</v>
      </c>
      <c r="O270" s="136">
        <v>-10393.6</v>
      </c>
      <c r="P270" s="133"/>
      <c r="Q270" s="625"/>
      <c r="R270" s="651" t="s">
        <v>3041</v>
      </c>
      <c r="S270" s="134"/>
      <c r="T270" s="135" t="s">
        <v>93</v>
      </c>
      <c r="U270" s="135" t="s">
        <v>94</v>
      </c>
      <c r="V270" s="135" t="s">
        <v>517</v>
      </c>
      <c r="W270" s="135" t="s">
        <v>785</v>
      </c>
      <c r="X270" s="135" t="s">
        <v>109</v>
      </c>
      <c r="Y270" s="135">
        <v>256</v>
      </c>
      <c r="Z270" s="654">
        <v>1.12233445566778E+37</v>
      </c>
      <c r="AA270" s="135" t="s">
        <v>687</v>
      </c>
      <c r="AB270" s="135" t="s">
        <v>3044</v>
      </c>
      <c r="AC270" s="651" t="s">
        <v>3041</v>
      </c>
      <c r="AD270" s="135" t="s">
        <v>253</v>
      </c>
      <c r="AE270" s="136">
        <v>8960</v>
      </c>
      <c r="AF270" s="136">
        <v>0</v>
      </c>
      <c r="AG270" s="136">
        <v>1433.6</v>
      </c>
      <c r="AH270" s="136">
        <v>0</v>
      </c>
      <c r="AI270" s="136">
        <v>0</v>
      </c>
      <c r="AJ270" s="136">
        <v>10393.6</v>
      </c>
      <c r="AK270" s="135">
        <v>1433.6</v>
      </c>
      <c r="AL270" s="135" t="s">
        <v>98</v>
      </c>
      <c r="AM270" s="135" t="s">
        <v>688</v>
      </c>
      <c r="AN270" s="135" t="s">
        <v>100</v>
      </c>
      <c r="AO270" s="135" t="s">
        <v>3045</v>
      </c>
      <c r="AP270" s="135" t="s">
        <v>786</v>
      </c>
      <c r="AQ270" s="137"/>
      <c r="AR270" s="135"/>
      <c r="AS270" s="135"/>
      <c r="AT270" s="135"/>
      <c r="AU270" s="135"/>
      <c r="AV270" s="135"/>
      <c r="AW270" s="135"/>
      <c r="AX270" s="135"/>
      <c r="AY270" s="135"/>
      <c r="AZ270" s="135"/>
      <c r="BA270" s="135"/>
      <c r="BB270" s="135"/>
      <c r="BC270" s="135"/>
      <c r="BD270" s="135"/>
      <c r="BE270" s="135"/>
      <c r="BF270" s="135"/>
      <c r="BG270" s="135"/>
      <c r="BH270" s="135"/>
      <c r="BI270" s="137"/>
      <c r="BJ270" s="135"/>
      <c r="BK270" s="135"/>
      <c r="BL270" s="135"/>
      <c r="BM270" s="138"/>
      <c r="BN270" s="115"/>
      <c r="BO270" s="116"/>
      <c r="BP270" s="116"/>
      <c r="BQ270" s="117"/>
    </row>
    <row r="271" spans="1:69" x14ac:dyDescent="0.3">
      <c r="A271" s="108"/>
      <c r="B271" s="37"/>
      <c r="C271" s="41"/>
      <c r="D271" s="139"/>
      <c r="E271" s="140"/>
      <c r="F271" s="141"/>
      <c r="G271" s="142"/>
      <c r="H271" s="143"/>
      <c r="I271" s="144"/>
      <c r="J271" s="145"/>
      <c r="K271" s="144"/>
      <c r="L271" s="145"/>
      <c r="M271" s="143"/>
      <c r="N271" s="145"/>
      <c r="O271" s="145"/>
      <c r="P271" s="146"/>
      <c r="Q271" s="626"/>
      <c r="R271" s="149"/>
      <c r="S271" s="148"/>
      <c r="T271" s="149"/>
      <c r="U271" s="149"/>
      <c r="V271" s="149"/>
      <c r="W271" s="147"/>
      <c r="X271" s="149"/>
      <c r="Y271" s="147"/>
      <c r="Z271" s="147"/>
      <c r="AA271" s="150"/>
      <c r="AB271" s="147"/>
      <c r="AC271" s="147"/>
      <c r="AD271" s="147"/>
      <c r="AE271" s="151"/>
      <c r="AF271" s="151"/>
      <c r="AG271" s="151"/>
      <c r="AH271" s="151"/>
      <c r="AI271" s="151"/>
      <c r="AJ271" s="151"/>
      <c r="AK271" s="151"/>
      <c r="AL271" s="147"/>
      <c r="AM271" s="147"/>
      <c r="AN271" s="147"/>
      <c r="AO271" s="147"/>
      <c r="AP271" s="147"/>
      <c r="AQ271" s="148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  <c r="BI271" s="148"/>
      <c r="BJ271" s="122"/>
      <c r="BK271" s="122"/>
      <c r="BL271" s="122"/>
      <c r="BM271" s="122"/>
      <c r="BN271" s="115"/>
      <c r="BO271" s="152"/>
      <c r="BP271" s="152"/>
      <c r="BQ271" s="152"/>
    </row>
    <row r="272" spans="1:69" x14ac:dyDescent="0.3">
      <c r="A272" s="108"/>
      <c r="B272" s="37"/>
      <c r="C272" s="41"/>
      <c r="D272" s="139"/>
      <c r="E272" s="140"/>
      <c r="F272" s="301"/>
      <c r="G272" s="296"/>
      <c r="H272" s="302"/>
      <c r="I272" s="297"/>
      <c r="J272" s="303"/>
      <c r="K272" s="297"/>
      <c r="L272" s="303"/>
      <c r="M272" s="302"/>
      <c r="N272" s="304"/>
      <c r="O272" s="304"/>
      <c r="P272" s="298"/>
      <c r="Q272" s="627"/>
      <c r="R272" s="159"/>
      <c r="S272" s="154"/>
      <c r="T272" s="149"/>
      <c r="U272" s="149"/>
      <c r="V272" s="149"/>
      <c r="W272" s="155"/>
      <c r="X272" s="149"/>
      <c r="Y272" s="155"/>
      <c r="Z272" s="155"/>
      <c r="AA272" s="150"/>
      <c r="AB272" s="155"/>
      <c r="AC272" s="155"/>
      <c r="AD272" s="155"/>
      <c r="AE272" s="156"/>
      <c r="AF272" s="156"/>
      <c r="AG272" s="156"/>
      <c r="AH272" s="156"/>
      <c r="AI272" s="156"/>
      <c r="AJ272" s="156"/>
      <c r="AK272" s="156"/>
      <c r="AL272" s="155"/>
      <c r="AM272" s="155"/>
      <c r="AN272" s="155"/>
      <c r="AO272" s="155"/>
      <c r="AP272" s="155"/>
      <c r="AQ272" s="154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4"/>
      <c r="BJ272" s="157"/>
      <c r="BK272" s="157"/>
      <c r="BL272" s="157"/>
      <c r="BM272" s="157"/>
      <c r="BN272" s="76"/>
      <c r="BO272" s="37"/>
      <c r="BP272" s="37"/>
      <c r="BQ272" s="37"/>
    </row>
    <row r="273" spans="1:69" x14ac:dyDescent="0.3">
      <c r="A273" s="108"/>
      <c r="B273" s="37"/>
      <c r="C273" s="41"/>
      <c r="D273" s="139"/>
      <c r="E273" s="140"/>
      <c r="F273" s="306"/>
      <c r="G273" s="299"/>
      <c r="H273" s="307"/>
      <c r="I273" s="300"/>
      <c r="J273" s="308"/>
      <c r="K273" s="300"/>
      <c r="L273" s="308"/>
      <c r="M273" s="307"/>
      <c r="N273" s="309"/>
      <c r="O273" s="309"/>
      <c r="P273" s="310"/>
      <c r="Q273" s="627"/>
      <c r="R273" s="159"/>
      <c r="S273" s="154"/>
      <c r="T273" s="149"/>
      <c r="U273" s="149"/>
      <c r="V273" s="149"/>
      <c r="W273" s="155"/>
      <c r="X273" s="149"/>
      <c r="Y273" s="155"/>
      <c r="Z273" s="155"/>
      <c r="AA273" s="150"/>
      <c r="AB273" s="155"/>
      <c r="AC273" s="155"/>
      <c r="AD273" s="155"/>
      <c r="AE273" s="156"/>
      <c r="AF273" s="156"/>
      <c r="AG273" s="156"/>
      <c r="AH273" s="156"/>
      <c r="AI273" s="156"/>
      <c r="AJ273" s="156"/>
      <c r="AK273" s="156"/>
      <c r="AL273" s="155"/>
      <c r="AM273" s="155"/>
      <c r="AN273" s="155"/>
      <c r="AO273" s="155"/>
      <c r="AP273" s="155"/>
      <c r="AQ273" s="154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4"/>
      <c r="BJ273" s="157"/>
      <c r="BK273" s="157"/>
      <c r="BL273" s="157"/>
      <c r="BM273" s="157"/>
      <c r="BN273" s="76"/>
      <c r="BO273" s="37"/>
      <c r="BP273" s="37"/>
      <c r="BQ273" s="37"/>
    </row>
    <row r="274" spans="1:69" ht="15" thickBot="1" x14ac:dyDescent="0.35">
      <c r="A274" s="96"/>
      <c r="B274" s="37"/>
      <c r="C274" s="41"/>
      <c r="D274" s="153"/>
      <c r="E274" s="153"/>
      <c r="F274" s="311">
        <f>SUM(F15:F270)</f>
        <v>23235890.297199994</v>
      </c>
      <c r="G274" s="311">
        <f t="shared" ref="G274:O274" si="0">SUM(G15:G270)</f>
        <v>22878789.408799998</v>
      </c>
      <c r="H274" s="311">
        <f t="shared" si="0"/>
        <v>1887388.5</v>
      </c>
      <c r="I274" s="311">
        <f t="shared" si="0"/>
        <v>301982.15999999997</v>
      </c>
      <c r="J274" s="311">
        <f t="shared" si="0"/>
        <v>25068160.068799995</v>
      </c>
      <c r="K274" s="311">
        <f t="shared" si="0"/>
        <v>1807033.6099999999</v>
      </c>
      <c r="L274" s="311">
        <f t="shared" si="0"/>
        <v>21755.3125</v>
      </c>
      <c r="M274" s="311">
        <f t="shared" si="0"/>
        <v>3480.85</v>
      </c>
      <c r="N274" s="311">
        <f t="shared" si="0"/>
        <v>1832269.7725</v>
      </c>
      <c r="O274" s="311">
        <f t="shared" si="0"/>
        <v>23235890.296299994</v>
      </c>
      <c r="P274" s="311">
        <f>SUM(P15:P270)</f>
        <v>23686907.469999995</v>
      </c>
      <c r="Q274" s="628"/>
      <c r="R274" s="163"/>
      <c r="S274" s="158"/>
      <c r="T274" s="159"/>
      <c r="U274" s="159"/>
      <c r="V274" s="159"/>
      <c r="W274" s="153"/>
      <c r="X274" s="159"/>
      <c r="Y274" s="153"/>
      <c r="Z274" s="153"/>
      <c r="AA274" s="160"/>
      <c r="AB274" s="153"/>
      <c r="AC274" s="153"/>
      <c r="AD274" s="153"/>
      <c r="AE274" s="161"/>
      <c r="AF274" s="161"/>
      <c r="AG274" s="161"/>
      <c r="AH274" s="161"/>
      <c r="AI274" s="161"/>
      <c r="AJ274" s="161"/>
      <c r="AK274" s="161"/>
      <c r="AL274" s="153"/>
      <c r="AM274" s="153"/>
      <c r="AN274" s="153"/>
      <c r="AO274" s="153"/>
      <c r="AP274" s="153"/>
      <c r="AQ274" s="158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  <c r="BI274" s="158"/>
      <c r="BJ274" s="157"/>
      <c r="BK274" s="157"/>
      <c r="BL274" s="157"/>
      <c r="BM274" s="157"/>
      <c r="BN274" s="76"/>
      <c r="BO274" s="37"/>
      <c r="BP274" s="37"/>
      <c r="BQ274" s="37"/>
    </row>
    <row r="275" spans="1:69" ht="15" thickTop="1" x14ac:dyDescent="0.3">
      <c r="A275" s="96"/>
      <c r="B275" s="37"/>
      <c r="C275" s="41"/>
      <c r="D275" s="153"/>
      <c r="E275" s="153"/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627"/>
      <c r="R275" s="163"/>
      <c r="S275" s="158"/>
      <c r="T275" s="159"/>
      <c r="U275" s="159"/>
      <c r="V275" s="159"/>
      <c r="W275" s="153"/>
      <c r="X275" s="159"/>
      <c r="Y275" s="153"/>
      <c r="Z275" s="153"/>
      <c r="AA275" s="160"/>
      <c r="AB275" s="153"/>
      <c r="AC275" s="153"/>
      <c r="AD275" s="153"/>
      <c r="AE275" s="161"/>
      <c r="AF275" s="161"/>
      <c r="AG275" s="161"/>
      <c r="AH275" s="161"/>
      <c r="AI275" s="161"/>
      <c r="AJ275" s="161"/>
      <c r="AK275" s="161"/>
      <c r="AL275" s="153"/>
      <c r="AM275" s="153"/>
      <c r="AN275" s="153"/>
      <c r="AO275" s="153"/>
      <c r="AP275" s="153"/>
      <c r="AQ275" s="158"/>
      <c r="AR275" s="153"/>
      <c r="AS275" s="153"/>
      <c r="AT275" s="153"/>
      <c r="AU275" s="153"/>
      <c r="AV275" s="153"/>
      <c r="AW275" s="153"/>
      <c r="AX275" s="153"/>
      <c r="AY275" s="153"/>
      <c r="AZ275" s="153"/>
      <c r="BA275" s="153"/>
      <c r="BB275" s="153"/>
      <c r="BC275" s="153"/>
      <c r="BD275" s="153"/>
      <c r="BE275" s="153"/>
      <c r="BF275" s="153"/>
      <c r="BG275" s="153"/>
      <c r="BH275" s="153"/>
      <c r="BI275" s="158"/>
      <c r="BJ275" s="157"/>
      <c r="BK275" s="157"/>
      <c r="BL275" s="157"/>
      <c r="BM275" s="157"/>
      <c r="BN275" s="76"/>
      <c r="BO275" s="37"/>
      <c r="BP275" s="37"/>
      <c r="BQ275" s="37"/>
    </row>
    <row r="276" spans="1:69" x14ac:dyDescent="0.3">
      <c r="A276" s="96"/>
      <c r="B276" s="37"/>
      <c r="C276" s="41"/>
      <c r="D276" s="46"/>
      <c r="E276" s="46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312"/>
      <c r="Q276" s="629"/>
      <c r="R276" s="163"/>
      <c r="S276" s="162"/>
      <c r="T276" s="163"/>
      <c r="U276" s="163"/>
      <c r="V276" s="46"/>
      <c r="W276" s="46"/>
      <c r="X276" s="163"/>
      <c r="Y276" s="46"/>
      <c r="Z276" s="46"/>
      <c r="AA276" s="46"/>
      <c r="AB276" s="46"/>
      <c r="AC276" s="46"/>
      <c r="AD276" s="46"/>
      <c r="AE276" s="164"/>
      <c r="AF276" s="164"/>
      <c r="AG276" s="164"/>
      <c r="AH276" s="164"/>
      <c r="AI276" s="164"/>
      <c r="AJ276" s="164"/>
      <c r="AK276" s="164"/>
      <c r="AL276" s="46"/>
      <c r="AM276" s="46"/>
      <c r="AN276" s="46"/>
      <c r="AO276" s="46"/>
      <c r="AP276" s="46"/>
      <c r="AQ276" s="162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162"/>
      <c r="BJ276" s="157"/>
      <c r="BK276" s="157"/>
      <c r="BL276" s="157"/>
      <c r="BM276" s="157"/>
      <c r="BN276" s="76"/>
      <c r="BO276" s="37"/>
      <c r="BP276" s="37"/>
      <c r="BQ276" s="37"/>
    </row>
    <row r="277" spans="1:69" ht="15.6" x14ac:dyDescent="0.3">
      <c r="A277" s="96"/>
      <c r="B277" s="37"/>
      <c r="C277" s="41"/>
      <c r="D277" s="165"/>
      <c r="E277" s="165"/>
      <c r="F277" s="313"/>
      <c r="G277" s="314" t="s">
        <v>255</v>
      </c>
      <c r="H277" s="314" t="s">
        <v>256</v>
      </c>
      <c r="I277" s="313"/>
      <c r="J277" s="174"/>
      <c r="K277" s="174"/>
      <c r="L277" s="174"/>
      <c r="M277" s="174"/>
      <c r="N277" s="174"/>
      <c r="O277" s="174"/>
      <c r="P277" s="174"/>
      <c r="Q277" s="629"/>
      <c r="R277" s="80"/>
      <c r="S277" s="162"/>
      <c r="T277" s="163"/>
      <c r="U277" s="163"/>
      <c r="V277" s="46"/>
      <c r="W277" s="46"/>
      <c r="X277" s="163"/>
      <c r="Y277" s="46"/>
      <c r="Z277" s="46"/>
      <c r="AA277" s="46"/>
      <c r="AB277" s="46"/>
      <c r="AC277" s="46"/>
      <c r="AD277" s="46"/>
      <c r="AE277" s="164"/>
      <c r="AF277" s="164"/>
      <c r="AG277" s="164"/>
      <c r="AH277" s="164"/>
      <c r="AI277" s="164"/>
      <c r="AJ277" s="164"/>
      <c r="AK277" s="164"/>
      <c r="AL277" s="46"/>
      <c r="AM277" s="46"/>
      <c r="AN277" s="46"/>
      <c r="AO277" s="46"/>
      <c r="AP277" s="46"/>
      <c r="AQ277" s="162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162"/>
      <c r="BJ277" s="157"/>
      <c r="BK277" s="157"/>
      <c r="BL277" s="157"/>
      <c r="BM277" s="157"/>
      <c r="BN277" s="76"/>
      <c r="BO277" s="37"/>
      <c r="BP277" s="37"/>
      <c r="BQ277" s="37"/>
    </row>
    <row r="278" spans="1:69" ht="15.6" x14ac:dyDescent="0.3">
      <c r="A278" s="96"/>
      <c r="B278" s="37"/>
      <c r="C278" s="41"/>
      <c r="D278" s="165"/>
      <c r="E278" s="165"/>
      <c r="F278" s="315" t="s">
        <v>257</v>
      </c>
      <c r="G278" s="313">
        <f>G274</f>
        <v>22878789.408799998</v>
      </c>
      <c r="H278" s="313">
        <v>0</v>
      </c>
      <c r="I278" s="313"/>
      <c r="J278" s="174"/>
      <c r="K278" s="174"/>
      <c r="L278" s="174"/>
      <c r="M278" s="174"/>
      <c r="N278" s="174"/>
      <c r="O278" s="174"/>
      <c r="P278" s="174"/>
      <c r="Q278" s="629"/>
      <c r="R278" s="80"/>
      <c r="S278" s="162"/>
      <c r="T278" s="163"/>
      <c r="U278" s="163"/>
      <c r="V278" s="46"/>
      <c r="W278" s="46"/>
      <c r="X278" s="163"/>
      <c r="Y278" s="46"/>
      <c r="Z278" s="46"/>
      <c r="AA278" s="46"/>
      <c r="AB278" s="46"/>
      <c r="AC278" s="46"/>
      <c r="AD278" s="46"/>
      <c r="AE278" s="164"/>
      <c r="AF278" s="164"/>
      <c r="AG278" s="164"/>
      <c r="AH278" s="164"/>
      <c r="AI278" s="164"/>
      <c r="AJ278" s="164"/>
      <c r="AK278" s="164"/>
      <c r="AL278" s="46"/>
      <c r="AM278" s="46"/>
      <c r="AN278" s="46"/>
      <c r="AO278" s="46"/>
      <c r="AP278" s="46"/>
      <c r="AQ278" s="162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162"/>
      <c r="BJ278" s="157"/>
      <c r="BK278" s="157"/>
      <c r="BL278" s="157"/>
      <c r="BM278" s="157"/>
      <c r="BN278" s="76"/>
      <c r="BO278" s="37"/>
      <c r="BP278" s="37"/>
      <c r="BQ278" s="37"/>
    </row>
    <row r="279" spans="1:69" ht="15.6" x14ac:dyDescent="0.3">
      <c r="A279" s="96"/>
      <c r="B279" s="37"/>
      <c r="C279" s="41"/>
      <c r="D279" s="165"/>
      <c r="E279" s="165"/>
      <c r="F279" s="315" t="s">
        <v>258</v>
      </c>
      <c r="G279" s="313">
        <f>H274</f>
        <v>1887388.5</v>
      </c>
      <c r="H279" s="313">
        <f>I274</f>
        <v>301982.15999999997</v>
      </c>
      <c r="I279" s="313"/>
      <c r="J279" s="316"/>
      <c r="K279" s="316"/>
      <c r="L279" s="316"/>
      <c r="M279" s="316"/>
      <c r="N279" s="316"/>
      <c r="O279" s="312"/>
      <c r="P279" s="312"/>
      <c r="Q279" s="628"/>
      <c r="R279" s="80"/>
      <c r="S279" s="79"/>
      <c r="T279" s="80"/>
      <c r="U279" s="80"/>
      <c r="V279" s="77"/>
      <c r="W279" s="77"/>
      <c r="X279" s="80"/>
      <c r="Y279" s="77"/>
      <c r="Z279" s="77"/>
      <c r="AA279" s="77"/>
      <c r="AB279" s="77"/>
      <c r="AC279" s="77"/>
      <c r="AD279" s="77"/>
      <c r="AE279" s="81"/>
      <c r="AF279" s="81"/>
      <c r="AG279" s="81"/>
      <c r="AH279" s="81"/>
      <c r="AI279" s="81"/>
      <c r="AJ279" s="81"/>
      <c r="AK279" s="81"/>
      <c r="AL279" s="77"/>
      <c r="AM279" s="77"/>
      <c r="AN279" s="77"/>
      <c r="AO279" s="77"/>
      <c r="AP279" s="77"/>
      <c r="AQ279" s="79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9"/>
      <c r="BJ279" s="157"/>
      <c r="BK279" s="157"/>
      <c r="BL279" s="157"/>
      <c r="BM279" s="157"/>
      <c r="BN279" s="76"/>
      <c r="BO279" s="37"/>
      <c r="BP279" s="37"/>
      <c r="BQ279" s="37"/>
    </row>
    <row r="280" spans="1:69" ht="15.6" x14ac:dyDescent="0.3">
      <c r="B280" s="37"/>
      <c r="C280" s="41"/>
      <c r="D280" s="165"/>
      <c r="E280" s="165"/>
      <c r="F280" s="317"/>
      <c r="G280" s="313">
        <f>G278+G279</f>
        <v>24766177.908799998</v>
      </c>
      <c r="H280" s="313">
        <f>H278+H279</f>
        <v>301982.15999999997</v>
      </c>
      <c r="I280" s="313"/>
      <c r="J280" s="174"/>
      <c r="K280" s="174"/>
      <c r="L280" s="174"/>
      <c r="M280" s="174"/>
      <c r="N280" s="174"/>
      <c r="O280" s="174"/>
      <c r="P280" s="174"/>
      <c r="Q280" s="629"/>
      <c r="R280" s="80"/>
      <c r="S280" s="79"/>
      <c r="T280" s="80"/>
      <c r="U280" s="80"/>
      <c r="V280" s="77"/>
      <c r="W280" s="77"/>
      <c r="X280" s="80"/>
      <c r="Y280" s="77"/>
      <c r="Z280" s="77"/>
      <c r="AA280" s="77"/>
      <c r="AB280" s="77"/>
      <c r="AC280" s="77"/>
      <c r="AD280" s="77"/>
      <c r="AE280" s="81"/>
      <c r="AF280" s="81"/>
      <c r="AG280" s="81"/>
      <c r="AH280" s="81"/>
      <c r="AI280" s="81"/>
      <c r="AJ280" s="81"/>
      <c r="AK280" s="81"/>
      <c r="AL280" s="77"/>
      <c r="AM280" s="77"/>
      <c r="AN280" s="77"/>
      <c r="AO280" s="77"/>
      <c r="AP280" s="77"/>
      <c r="AQ280" s="79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9"/>
      <c r="BJ280" s="157"/>
      <c r="BK280" s="157"/>
      <c r="BL280" s="157"/>
      <c r="BM280" s="157"/>
      <c r="BN280" s="76"/>
      <c r="BO280" s="37"/>
      <c r="BP280" s="37"/>
      <c r="BQ280" s="37"/>
    </row>
    <row r="281" spans="1:69" ht="15.6" x14ac:dyDescent="0.3">
      <c r="B281" s="37"/>
      <c r="C281" s="41"/>
      <c r="D281" s="165"/>
      <c r="E281" s="165"/>
      <c r="F281" s="317"/>
      <c r="G281" s="314" t="s">
        <v>71</v>
      </c>
      <c r="H281" s="314" t="s">
        <v>256</v>
      </c>
      <c r="I281" s="313"/>
      <c r="J281" s="174"/>
      <c r="K281" s="174"/>
      <c r="L281" s="174"/>
      <c r="M281" s="174"/>
      <c r="N281" s="174"/>
      <c r="O281" s="174"/>
      <c r="P281" s="174"/>
      <c r="Q281" s="629"/>
      <c r="R281" s="80"/>
      <c r="S281" s="79"/>
      <c r="T281" s="80"/>
      <c r="U281" s="80"/>
      <c r="V281" s="77"/>
      <c r="W281" s="77"/>
      <c r="X281" s="80"/>
      <c r="Y281" s="77"/>
      <c r="Z281" s="77"/>
      <c r="AA281" s="77"/>
      <c r="AB281" s="77"/>
      <c r="AC281" s="77"/>
      <c r="AD281" s="77"/>
      <c r="AE281" s="81"/>
      <c r="AF281" s="81"/>
      <c r="AG281" s="81"/>
      <c r="AH281" s="81"/>
      <c r="AI281" s="81"/>
      <c r="AJ281" s="81"/>
      <c r="AK281" s="81"/>
      <c r="AL281" s="77"/>
      <c r="AM281" s="77"/>
      <c r="AN281" s="77"/>
      <c r="AO281" s="77"/>
      <c r="AP281" s="77"/>
      <c r="AQ281" s="79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9"/>
      <c r="BJ281" s="75"/>
      <c r="BK281" s="157"/>
      <c r="BL281" s="157"/>
      <c r="BM281" s="157"/>
      <c r="BN281" s="76"/>
      <c r="BO281" s="37"/>
      <c r="BP281" s="37"/>
      <c r="BQ281" s="37"/>
    </row>
    <row r="282" spans="1:69" ht="15.6" x14ac:dyDescent="0.3">
      <c r="B282" s="37"/>
      <c r="C282" s="41"/>
      <c r="D282" s="165"/>
      <c r="E282" s="165"/>
      <c r="F282" s="315" t="s">
        <v>259</v>
      </c>
      <c r="G282" s="313">
        <f>K274</f>
        <v>1807033.6099999999</v>
      </c>
      <c r="H282" s="313">
        <v>0</v>
      </c>
      <c r="I282" s="313"/>
      <c r="J282" s="174"/>
      <c r="K282" s="174"/>
      <c r="L282" s="174"/>
      <c r="M282" s="174"/>
      <c r="N282" s="174"/>
      <c r="O282" s="174"/>
      <c r="P282" s="174"/>
      <c r="Q282" s="629"/>
      <c r="R282" s="80"/>
      <c r="S282" s="79"/>
      <c r="T282" s="80"/>
      <c r="U282" s="80"/>
      <c r="V282" s="77"/>
      <c r="W282" s="77"/>
      <c r="X282" s="80"/>
      <c r="Y282" s="77"/>
      <c r="Z282" s="77"/>
      <c r="AA282" s="77"/>
      <c r="AB282" s="77"/>
      <c r="AC282" s="77"/>
      <c r="AD282" s="77"/>
      <c r="AE282" s="81"/>
      <c r="AF282" s="81"/>
      <c r="AG282" s="81"/>
      <c r="AH282" s="81"/>
      <c r="AI282" s="81"/>
      <c r="AJ282" s="81"/>
      <c r="AK282" s="81"/>
      <c r="AL282" s="77"/>
      <c r="AM282" s="77"/>
      <c r="AN282" s="77"/>
      <c r="AO282" s="77"/>
      <c r="AP282" s="77"/>
      <c r="AQ282" s="79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9"/>
      <c r="BJ282" s="166"/>
      <c r="BK282" s="46"/>
      <c r="BL282" s="46"/>
      <c r="BM282" s="46"/>
      <c r="BN282" s="76"/>
      <c r="BO282" s="37"/>
      <c r="BP282" s="37"/>
      <c r="BQ282" s="37"/>
    </row>
    <row r="283" spans="1:69" ht="15.6" x14ac:dyDescent="0.3">
      <c r="B283" s="37"/>
      <c r="C283" s="41"/>
      <c r="D283" s="165"/>
      <c r="E283" s="165"/>
      <c r="F283" s="315" t="s">
        <v>260</v>
      </c>
      <c r="G283" s="313">
        <f>L274</f>
        <v>21755.3125</v>
      </c>
      <c r="H283" s="313">
        <f>M274</f>
        <v>3480.85</v>
      </c>
      <c r="I283" s="313"/>
      <c r="J283" s="174"/>
      <c r="K283" s="174"/>
      <c r="L283" s="174"/>
      <c r="M283" s="174"/>
      <c r="N283" s="174"/>
      <c r="O283" s="174"/>
      <c r="P283" s="174"/>
      <c r="Q283" s="629"/>
      <c r="R283" s="80"/>
      <c r="S283" s="79"/>
      <c r="T283" s="80"/>
      <c r="U283" s="80"/>
      <c r="V283" s="77"/>
      <c r="W283" s="77"/>
      <c r="X283" s="80"/>
      <c r="Y283" s="77"/>
      <c r="Z283" s="77"/>
      <c r="AA283" s="77"/>
      <c r="AB283" s="77"/>
      <c r="AC283" s="77"/>
      <c r="AD283" s="77"/>
      <c r="AE283" s="81"/>
      <c r="AF283" s="81"/>
      <c r="AG283" s="81"/>
      <c r="AH283" s="81"/>
      <c r="AI283" s="81"/>
      <c r="AJ283" s="81"/>
      <c r="AK283" s="81"/>
      <c r="AL283" s="77"/>
      <c r="AM283" s="77"/>
      <c r="AN283" s="77"/>
      <c r="AO283" s="77"/>
      <c r="AP283" s="77"/>
      <c r="AQ283" s="79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9"/>
      <c r="BJ283" s="46"/>
      <c r="BK283" s="46"/>
      <c r="BL283" s="46"/>
      <c r="BM283" s="46"/>
      <c r="BN283" s="76"/>
      <c r="BO283" s="37"/>
      <c r="BP283" s="37"/>
      <c r="BQ283" s="37"/>
    </row>
    <row r="284" spans="1:69" ht="15.6" x14ac:dyDescent="0.3">
      <c r="B284" s="37"/>
      <c r="C284" s="41"/>
      <c r="D284" s="165"/>
      <c r="E284" s="165"/>
      <c r="F284" s="313"/>
      <c r="G284" s="313"/>
      <c r="H284" s="313"/>
      <c r="I284" s="313"/>
      <c r="J284" s="174"/>
      <c r="K284" s="174"/>
      <c r="L284" s="174"/>
      <c r="M284" s="174"/>
      <c r="N284" s="174"/>
      <c r="O284" s="174"/>
      <c r="P284" s="174"/>
      <c r="Q284" s="629"/>
      <c r="R284" s="80"/>
      <c r="S284" s="79"/>
      <c r="T284" s="80"/>
      <c r="U284" s="80"/>
      <c r="V284" s="77"/>
      <c r="W284" s="77"/>
      <c r="X284" s="80"/>
      <c r="Y284" s="77"/>
      <c r="Z284" s="77"/>
      <c r="AA284" s="77"/>
      <c r="AB284" s="77"/>
      <c r="AC284" s="77"/>
      <c r="AD284" s="77"/>
      <c r="AE284" s="81"/>
      <c r="AF284" s="81"/>
      <c r="AG284" s="81"/>
      <c r="AH284" s="81"/>
      <c r="AI284" s="81"/>
      <c r="AJ284" s="81"/>
      <c r="AK284" s="81"/>
      <c r="AL284" s="77"/>
      <c r="AM284" s="77"/>
      <c r="AN284" s="77"/>
      <c r="AO284" s="77"/>
      <c r="AP284" s="77"/>
      <c r="AQ284" s="79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9"/>
      <c r="BJ284" s="46"/>
      <c r="BK284" s="46"/>
      <c r="BL284" s="46"/>
      <c r="BM284" s="46"/>
      <c r="BN284" s="76"/>
      <c r="BO284" s="37"/>
      <c r="BP284" s="37"/>
      <c r="BQ284" s="37"/>
    </row>
    <row r="285" spans="1:69" ht="15.6" x14ac:dyDescent="0.3">
      <c r="B285" s="37"/>
      <c r="C285" s="41"/>
      <c r="D285" s="165"/>
      <c r="E285" s="165"/>
      <c r="F285" s="315" t="s">
        <v>261</v>
      </c>
      <c r="G285" s="313">
        <f>+G278-G282</f>
        <v>21071755.798799999</v>
      </c>
      <c r="H285" s="313">
        <f>+H278-H282</f>
        <v>0</v>
      </c>
      <c r="I285" s="313"/>
      <c r="J285" s="174"/>
      <c r="K285" s="174"/>
      <c r="L285" s="174"/>
      <c r="M285" s="174"/>
      <c r="N285" s="174"/>
      <c r="O285" s="174"/>
      <c r="P285" s="174"/>
      <c r="Q285" s="629"/>
      <c r="R285" s="80"/>
      <c r="S285" s="79"/>
      <c r="T285" s="80"/>
      <c r="U285" s="80"/>
      <c r="V285" s="77"/>
      <c r="W285" s="77"/>
      <c r="X285" s="80"/>
      <c r="Y285" s="77"/>
      <c r="Z285" s="77"/>
      <c r="AA285" s="77"/>
      <c r="AB285" s="77"/>
      <c r="AC285" s="77"/>
      <c r="AD285" s="77"/>
      <c r="AE285" s="81"/>
      <c r="AF285" s="81"/>
      <c r="AG285" s="81"/>
      <c r="AH285" s="81"/>
      <c r="AI285" s="81"/>
      <c r="AJ285" s="81"/>
      <c r="AK285" s="81"/>
      <c r="AL285" s="77"/>
      <c r="AM285" s="77"/>
      <c r="AN285" s="77"/>
      <c r="AO285" s="77"/>
      <c r="AP285" s="77"/>
      <c r="AQ285" s="79"/>
      <c r="AR285" s="77"/>
      <c r="AS285" s="77"/>
      <c r="AT285" s="77"/>
      <c r="AU285" s="77"/>
      <c r="AV285" s="77" t="s">
        <v>3046</v>
      </c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9"/>
      <c r="BJ285" s="46"/>
      <c r="BK285" s="46"/>
      <c r="BL285" s="46"/>
      <c r="BM285" s="46"/>
      <c r="BN285" s="76"/>
      <c r="BO285" s="37"/>
      <c r="BP285" s="37"/>
      <c r="BQ285" s="37"/>
    </row>
    <row r="286" spans="1:69" ht="16.2" thickBot="1" x14ac:dyDescent="0.35">
      <c r="B286" s="37"/>
      <c r="C286" s="41"/>
      <c r="D286" s="165"/>
      <c r="E286" s="165"/>
      <c r="F286" s="315" t="s">
        <v>262</v>
      </c>
      <c r="G286" s="313">
        <f>+G279-G283</f>
        <v>1865633.1875</v>
      </c>
      <c r="H286" s="313">
        <f>+H279-H283</f>
        <v>298501.31</v>
      </c>
      <c r="I286" s="313"/>
      <c r="J286" s="174"/>
      <c r="K286" s="174"/>
      <c r="L286" s="174"/>
      <c r="M286" s="174"/>
      <c r="N286" s="174"/>
      <c r="O286" s="174"/>
      <c r="P286" s="174"/>
      <c r="Q286" s="629"/>
      <c r="R286" s="80"/>
      <c r="S286" s="79"/>
      <c r="T286" s="80"/>
      <c r="U286" s="80"/>
      <c r="V286" s="77"/>
      <c r="W286" s="77"/>
      <c r="X286" s="80"/>
      <c r="Y286" s="77"/>
      <c r="Z286" s="77"/>
      <c r="AA286" s="77"/>
      <c r="AB286" s="77"/>
      <c r="AC286" s="77"/>
      <c r="AD286" s="77"/>
      <c r="AE286" s="81"/>
      <c r="AF286" s="81"/>
      <c r="AG286" s="81"/>
      <c r="AH286" s="81"/>
      <c r="AI286" s="81"/>
      <c r="AJ286" s="81"/>
      <c r="AK286" s="81"/>
      <c r="AL286" s="77"/>
      <c r="AM286" s="77"/>
      <c r="AN286" s="77"/>
      <c r="AO286" s="77"/>
      <c r="AP286" s="77"/>
      <c r="AQ286" s="79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9"/>
      <c r="BJ286" s="75"/>
      <c r="BK286" s="75"/>
      <c r="BL286" s="75"/>
      <c r="BM286" s="75"/>
      <c r="BN286" s="76"/>
      <c r="BO286" s="37"/>
      <c r="BP286" s="37"/>
      <c r="BQ286" s="37"/>
    </row>
    <row r="287" spans="1:69" ht="16.2" thickBot="1" x14ac:dyDescent="0.35">
      <c r="B287" s="37"/>
      <c r="C287" s="41"/>
      <c r="D287" s="165"/>
      <c r="E287" s="165"/>
      <c r="F287" s="313"/>
      <c r="G287" s="318">
        <f>G285+G286</f>
        <v>22937388.986299999</v>
      </c>
      <c r="H287" s="318">
        <f>H285+H286</f>
        <v>298501.31</v>
      </c>
      <c r="I287" s="319">
        <f>G287+H287</f>
        <v>23235890.296299998</v>
      </c>
      <c r="J287" s="174"/>
      <c r="K287" s="174"/>
      <c r="L287" s="174"/>
      <c r="M287" s="174"/>
      <c r="N287" s="174"/>
      <c r="O287" s="174"/>
      <c r="P287" s="174"/>
      <c r="Q287" s="629"/>
      <c r="R287" s="80"/>
      <c r="S287" s="79"/>
      <c r="T287" s="80"/>
      <c r="U287" s="80"/>
      <c r="V287" s="77"/>
      <c r="W287" s="77"/>
      <c r="X287" s="80"/>
      <c r="Y287" s="77"/>
      <c r="Z287" s="77"/>
      <c r="AA287" s="77"/>
      <c r="AB287" s="77"/>
      <c r="AC287" s="77"/>
      <c r="AD287" s="77"/>
      <c r="AE287" s="81"/>
      <c r="AF287" s="81"/>
      <c r="AG287" s="81"/>
      <c r="AH287" s="81"/>
      <c r="AI287" s="81"/>
      <c r="AJ287" s="81"/>
      <c r="AK287" s="81"/>
      <c r="AL287" s="77"/>
      <c r="AM287" s="77"/>
      <c r="AN287" s="77"/>
      <c r="AO287" s="77"/>
      <c r="AP287" s="77"/>
      <c r="AQ287" s="79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9"/>
      <c r="BJ287" s="75"/>
      <c r="BK287" s="75"/>
      <c r="BL287" s="75"/>
      <c r="BM287" s="75"/>
      <c r="BN287" s="76"/>
      <c r="BO287" s="37"/>
      <c r="BP287" s="37"/>
      <c r="BQ287" s="37"/>
    </row>
    <row r="288" spans="1:69" ht="16.8" thickTop="1" thickBot="1" x14ac:dyDescent="0.35">
      <c r="B288" s="37"/>
      <c r="C288" s="41"/>
      <c r="D288" s="165"/>
      <c r="E288" s="165"/>
      <c r="F288" s="174"/>
      <c r="G288" s="174"/>
      <c r="H288" s="174"/>
      <c r="I288" s="174"/>
      <c r="J288" s="174"/>
      <c r="K288" s="174"/>
      <c r="L288" s="174"/>
      <c r="M288" s="174"/>
      <c r="N288" s="174"/>
      <c r="O288" s="174"/>
      <c r="P288" s="174"/>
      <c r="Q288" s="629"/>
      <c r="R288" s="80"/>
      <c r="S288" s="79"/>
      <c r="T288" s="80"/>
      <c r="U288" s="80"/>
      <c r="V288" s="77"/>
      <c r="W288" s="77"/>
      <c r="X288" s="80"/>
      <c r="Y288" s="77"/>
      <c r="Z288" s="77"/>
      <c r="AA288" s="77"/>
      <c r="AB288" s="77"/>
      <c r="AC288" s="77"/>
      <c r="AD288" s="77"/>
      <c r="AE288" s="81"/>
      <c r="AF288" s="81"/>
      <c r="AG288" s="81"/>
      <c r="AH288" s="81"/>
      <c r="AI288" s="81"/>
      <c r="AJ288" s="81"/>
      <c r="AK288" s="81"/>
      <c r="AL288" s="77"/>
      <c r="AM288" s="77"/>
      <c r="AN288" s="77"/>
      <c r="AO288" s="77"/>
      <c r="AP288" s="77"/>
      <c r="AQ288" s="79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9"/>
      <c r="BJ288" s="75"/>
      <c r="BK288" s="75"/>
      <c r="BL288" s="75"/>
      <c r="BM288" s="75"/>
      <c r="BN288" s="76"/>
      <c r="BO288" s="37"/>
      <c r="BP288" s="37"/>
      <c r="BQ288" s="37"/>
    </row>
    <row r="289" spans="2:69" ht="16.2" thickBot="1" x14ac:dyDescent="0.35">
      <c r="B289" s="37"/>
      <c r="C289" s="41"/>
      <c r="D289" s="165"/>
      <c r="E289" s="165"/>
      <c r="F289" s="174"/>
      <c r="G289" s="174"/>
      <c r="H289" s="320" t="s">
        <v>263</v>
      </c>
      <c r="I289" s="321">
        <f>I287</f>
        <v>23235890.296299998</v>
      </c>
      <c r="J289" s="174"/>
      <c r="K289" s="174"/>
      <c r="L289" s="174"/>
      <c r="M289" s="174"/>
      <c r="N289" s="174"/>
      <c r="O289" s="174"/>
      <c r="P289" s="174"/>
      <c r="Q289" s="629"/>
      <c r="R289" s="80"/>
      <c r="S289" s="79"/>
      <c r="T289" s="80"/>
      <c r="U289" s="80"/>
      <c r="V289" s="77"/>
      <c r="W289" s="77"/>
      <c r="X289" s="80"/>
      <c r="Y289" s="77"/>
      <c r="Z289" s="77"/>
      <c r="AA289" s="77"/>
      <c r="AB289" s="77"/>
      <c r="AC289" s="77"/>
      <c r="AD289" s="77"/>
      <c r="AE289" s="81"/>
      <c r="AF289" s="81"/>
      <c r="AG289" s="81"/>
      <c r="AH289" s="81"/>
      <c r="AI289" s="81"/>
      <c r="AJ289" s="81"/>
      <c r="AK289" s="81"/>
      <c r="AL289" s="77"/>
      <c r="AM289" s="77"/>
      <c r="AN289" s="77"/>
      <c r="AO289" s="77"/>
      <c r="AP289" s="77"/>
      <c r="AQ289" s="79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9"/>
      <c r="BJ289" s="75"/>
      <c r="BK289" s="75"/>
      <c r="BL289" s="75"/>
      <c r="BM289" s="75"/>
      <c r="BN289" s="76"/>
      <c r="BO289" s="37"/>
      <c r="BP289" s="37"/>
      <c r="BQ289" s="37"/>
    </row>
    <row r="290" spans="2:69" ht="15.6" x14ac:dyDescent="0.3">
      <c r="B290" s="37"/>
      <c r="C290" s="41"/>
      <c r="D290" s="165"/>
      <c r="E290" s="165"/>
      <c r="F290" s="174"/>
      <c r="G290" s="174"/>
      <c r="H290" s="322" t="s">
        <v>264</v>
      </c>
      <c r="I290" s="313">
        <v>4.0000025182962418E-3</v>
      </c>
      <c r="J290" s="174"/>
      <c r="K290" s="174"/>
      <c r="L290" s="174"/>
      <c r="M290" s="174"/>
      <c r="N290" s="174"/>
      <c r="O290" s="174"/>
      <c r="P290" s="174"/>
      <c r="Q290" s="629"/>
      <c r="R290" s="80"/>
      <c r="S290" s="79"/>
      <c r="T290" s="80"/>
      <c r="U290" s="80"/>
      <c r="V290" s="77"/>
      <c r="W290" s="77"/>
      <c r="X290" s="80"/>
      <c r="Y290" s="77"/>
      <c r="Z290" s="77"/>
      <c r="AA290" s="77"/>
      <c r="AB290" s="77"/>
      <c r="AC290" s="77"/>
      <c r="AD290" s="77"/>
      <c r="AE290" s="81"/>
      <c r="AF290" s="81"/>
      <c r="AG290" s="81"/>
      <c r="AH290" s="81"/>
      <c r="AI290" s="81"/>
      <c r="AJ290" s="81"/>
      <c r="AK290" s="81"/>
      <c r="AL290" s="77"/>
      <c r="AM290" s="77"/>
      <c r="AN290" s="77"/>
      <c r="AO290" s="77"/>
      <c r="AP290" s="77"/>
      <c r="AQ290" s="79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9"/>
      <c r="BJ290" s="75"/>
      <c r="BK290" s="75"/>
      <c r="BL290" s="75"/>
      <c r="BM290" s="75"/>
      <c r="BN290" s="76"/>
      <c r="BO290" s="37"/>
      <c r="BP290" s="37"/>
      <c r="BQ290" s="37"/>
    </row>
    <row r="291" spans="2:69" ht="15.6" x14ac:dyDescent="0.3">
      <c r="B291" s="37"/>
      <c r="C291" s="41"/>
      <c r="D291" s="165"/>
      <c r="E291" s="165"/>
      <c r="F291" s="174"/>
      <c r="G291" s="174"/>
      <c r="H291" s="174"/>
      <c r="I291" s="174"/>
      <c r="J291" s="174"/>
      <c r="K291" s="174"/>
      <c r="L291" s="174"/>
      <c r="M291" s="174"/>
      <c r="N291" s="174"/>
      <c r="O291" s="174"/>
      <c r="P291" s="174"/>
      <c r="Q291" s="629"/>
      <c r="R291" s="80"/>
      <c r="S291" s="79"/>
      <c r="T291" s="80"/>
      <c r="U291" s="80"/>
      <c r="V291" s="77"/>
      <c r="W291" s="77"/>
      <c r="X291" s="80"/>
      <c r="Y291" s="77"/>
      <c r="Z291" s="77"/>
      <c r="AA291" s="77"/>
      <c r="AB291" s="77"/>
      <c r="AC291" s="77"/>
      <c r="AD291" s="77"/>
      <c r="AE291" s="81"/>
      <c r="AF291" s="81"/>
      <c r="AG291" s="81"/>
      <c r="AH291" s="81"/>
      <c r="AI291" s="81"/>
      <c r="AJ291" s="81"/>
      <c r="AK291" s="81"/>
      <c r="AL291" s="77"/>
      <c r="AM291" s="77"/>
      <c r="AN291" s="77"/>
      <c r="AO291" s="77"/>
      <c r="AP291" s="77"/>
      <c r="AQ291" s="79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9"/>
      <c r="BJ291" s="75"/>
      <c r="BK291" s="75"/>
      <c r="BL291" s="75"/>
      <c r="BM291" s="75"/>
      <c r="BN291" s="76"/>
      <c r="BO291" s="37"/>
      <c r="BP291" s="37"/>
      <c r="BQ291" s="37"/>
    </row>
    <row r="292" spans="2:69" x14ac:dyDescent="0.3">
      <c r="B292" s="37"/>
      <c r="C292" s="41"/>
      <c r="D292" s="77"/>
      <c r="E292" s="77"/>
      <c r="F292" s="174"/>
      <c r="G292" s="174"/>
      <c r="H292" s="174"/>
      <c r="I292" s="174"/>
      <c r="J292" s="174"/>
      <c r="K292" s="174"/>
      <c r="L292" s="174"/>
      <c r="M292" s="174"/>
      <c r="N292" s="174"/>
      <c r="O292" s="174"/>
      <c r="P292" s="174"/>
      <c r="Q292" s="629"/>
      <c r="R292" s="80"/>
      <c r="S292" s="79"/>
      <c r="T292" s="80"/>
      <c r="U292" s="80"/>
      <c r="V292" s="77"/>
      <c r="W292" s="77"/>
      <c r="X292" s="80"/>
      <c r="Y292" s="77"/>
      <c r="Z292" s="77"/>
      <c r="AA292" s="77"/>
      <c r="AB292" s="77"/>
      <c r="AC292" s="77"/>
      <c r="AD292" s="77"/>
      <c r="AE292" s="81"/>
      <c r="AF292" s="81"/>
      <c r="AG292" s="81"/>
      <c r="AH292" s="81"/>
      <c r="AI292" s="81"/>
      <c r="AJ292" s="81"/>
      <c r="AK292" s="81"/>
      <c r="AL292" s="77"/>
      <c r="AM292" s="77"/>
      <c r="AN292" s="77"/>
      <c r="AO292" s="77"/>
      <c r="AP292" s="77"/>
      <c r="AQ292" s="79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9"/>
      <c r="BJ292" s="75"/>
      <c r="BK292" s="75"/>
      <c r="BL292" s="75"/>
      <c r="BM292" s="75"/>
      <c r="BN292" s="76"/>
      <c r="BO292" s="37"/>
      <c r="BP292" s="37"/>
      <c r="BQ292" s="37"/>
    </row>
    <row r="293" spans="2:69" x14ac:dyDescent="0.3">
      <c r="B293" s="37"/>
      <c r="C293" s="41"/>
      <c r="D293" s="77"/>
      <c r="E293" s="77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629"/>
      <c r="R293" s="80"/>
      <c r="S293" s="79"/>
      <c r="T293" s="80"/>
      <c r="U293" s="80"/>
      <c r="V293" s="77"/>
      <c r="W293" s="77"/>
      <c r="X293" s="80"/>
      <c r="Y293" s="77"/>
      <c r="Z293" s="77"/>
      <c r="AA293" s="77"/>
      <c r="AB293" s="77"/>
      <c r="AC293" s="77"/>
      <c r="AD293" s="77"/>
      <c r="AE293" s="81"/>
      <c r="AF293" s="81"/>
      <c r="AG293" s="81"/>
      <c r="AH293" s="81"/>
      <c r="AI293" s="81"/>
      <c r="AJ293" s="81"/>
      <c r="AK293" s="81"/>
      <c r="AL293" s="77"/>
      <c r="AM293" s="77"/>
      <c r="AN293" s="77"/>
      <c r="AO293" s="77"/>
      <c r="AP293" s="77"/>
      <c r="AQ293" s="79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9"/>
      <c r="BJ293" s="75"/>
      <c r="BK293" s="75"/>
      <c r="BL293" s="75"/>
      <c r="BM293" s="75"/>
      <c r="BN293" s="76"/>
      <c r="BO293" s="37"/>
      <c r="BP293" s="37"/>
      <c r="BQ293" s="37"/>
    </row>
    <row r="294" spans="2:69" x14ac:dyDescent="0.3">
      <c r="B294" s="37"/>
      <c r="C294" s="41"/>
      <c r="D294" s="77"/>
      <c r="E294" s="77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629"/>
      <c r="R294" s="80"/>
      <c r="S294" s="79"/>
      <c r="T294" s="80"/>
      <c r="U294" s="80"/>
      <c r="V294" s="77"/>
      <c r="W294" s="77"/>
      <c r="X294" s="80"/>
      <c r="Y294" s="77"/>
      <c r="Z294" s="77"/>
      <c r="AA294" s="77"/>
      <c r="AB294" s="77"/>
      <c r="AC294" s="77"/>
      <c r="AD294" s="77"/>
      <c r="AE294" s="81"/>
      <c r="AF294" s="81"/>
      <c r="AG294" s="81"/>
      <c r="AH294" s="81"/>
      <c r="AI294" s="81"/>
      <c r="AJ294" s="81"/>
      <c r="AK294" s="81"/>
      <c r="AL294" s="77"/>
      <c r="AM294" s="77"/>
      <c r="AN294" s="77"/>
      <c r="AO294" s="77"/>
      <c r="AP294" s="77"/>
      <c r="AQ294" s="79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9"/>
      <c r="BJ294" s="75"/>
      <c r="BK294" s="75"/>
      <c r="BL294" s="75"/>
      <c r="BM294" s="75"/>
      <c r="BN294" s="76"/>
      <c r="BO294" s="37"/>
      <c r="BP294" s="37"/>
      <c r="BQ294" s="37"/>
    </row>
    <row r="295" spans="2:69" x14ac:dyDescent="0.3">
      <c r="B295" s="37"/>
      <c r="C295" s="41"/>
      <c r="D295" s="77"/>
      <c r="E295" s="77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630"/>
      <c r="R295" s="80"/>
      <c r="S295" s="79"/>
      <c r="T295" s="80"/>
      <c r="U295" s="80"/>
      <c r="V295" s="77"/>
      <c r="W295" s="77"/>
      <c r="X295" s="80"/>
      <c r="Y295" s="77"/>
      <c r="Z295" s="77"/>
      <c r="AA295" s="77"/>
      <c r="AB295" s="77"/>
      <c r="AC295" s="77"/>
      <c r="AD295" s="77"/>
      <c r="AE295" s="81"/>
      <c r="AF295" s="81"/>
      <c r="AG295" s="81"/>
      <c r="AH295" s="81"/>
      <c r="AI295" s="81"/>
      <c r="AJ295" s="81"/>
      <c r="AK295" s="81"/>
      <c r="AL295" s="77"/>
      <c r="AM295" s="77"/>
      <c r="AN295" s="77"/>
      <c r="AO295" s="77"/>
      <c r="AP295" s="77"/>
      <c r="AQ295" s="79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9"/>
      <c r="BJ295" s="75"/>
      <c r="BK295" s="75"/>
      <c r="BL295" s="75"/>
      <c r="BM295" s="75"/>
      <c r="BN295" s="76"/>
      <c r="BO295" s="37"/>
      <c r="BP295" s="37"/>
      <c r="BQ295" s="37"/>
    </row>
    <row r="296" spans="2:69" ht="15" thickBot="1" x14ac:dyDescent="0.35">
      <c r="B296" s="37"/>
      <c r="C296" s="47"/>
      <c r="D296" s="48"/>
      <c r="E296" s="4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631"/>
      <c r="R296" s="170"/>
      <c r="S296" s="169"/>
      <c r="T296" s="170"/>
      <c r="U296" s="170"/>
      <c r="V296" s="48"/>
      <c r="W296" s="48"/>
      <c r="X296" s="170"/>
      <c r="Y296" s="48"/>
      <c r="Z296" s="48"/>
      <c r="AA296" s="48"/>
      <c r="AB296" s="48"/>
      <c r="AC296" s="48"/>
      <c r="AD296" s="48"/>
      <c r="AE296" s="171"/>
      <c r="AF296" s="171"/>
      <c r="AG296" s="171"/>
      <c r="AH296" s="171"/>
      <c r="AI296" s="171"/>
      <c r="AJ296" s="171"/>
      <c r="AK296" s="171"/>
      <c r="AL296" s="48"/>
      <c r="AM296" s="48"/>
      <c r="AN296" s="48"/>
      <c r="AO296" s="48"/>
      <c r="AP296" s="48"/>
      <c r="AQ296" s="169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169"/>
      <c r="BJ296" s="172"/>
      <c r="BK296" s="172"/>
      <c r="BL296" s="172"/>
      <c r="BM296" s="172"/>
      <c r="BN296" s="49"/>
      <c r="BO296" s="37"/>
      <c r="BP296" s="37"/>
      <c r="BQ296" s="37"/>
    </row>
    <row r="297" spans="2:69" x14ac:dyDescent="0.3">
      <c r="B297" s="37"/>
      <c r="C297" s="37"/>
      <c r="D297" s="37"/>
      <c r="E297" s="37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32"/>
      <c r="R297" s="63"/>
      <c r="T297" s="63"/>
      <c r="U297" s="63"/>
      <c r="V297" s="37"/>
      <c r="W297" s="37"/>
      <c r="X297" s="63"/>
      <c r="Y297" s="37"/>
      <c r="Z297" s="37"/>
      <c r="AA297" s="37"/>
      <c r="AB297" s="37"/>
      <c r="AC297" s="37"/>
      <c r="AD297" s="37"/>
      <c r="AE297" s="64"/>
      <c r="AF297" s="64"/>
      <c r="AG297" s="64"/>
      <c r="AH297" s="64"/>
      <c r="AI297" s="64"/>
      <c r="AJ297" s="64"/>
      <c r="AK297" s="64"/>
      <c r="AL297" s="37"/>
      <c r="AM297" s="37"/>
      <c r="AN297" s="37"/>
      <c r="AO297" s="37"/>
      <c r="AP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J297" s="2"/>
      <c r="BK297" s="2"/>
      <c r="BL297" s="2"/>
      <c r="BM297" s="2"/>
      <c r="BN297" s="37"/>
      <c r="BO297" s="37"/>
      <c r="BP297" s="37"/>
      <c r="BQ297" s="37"/>
    </row>
    <row r="298" spans="2:69" x14ac:dyDescent="0.3">
      <c r="B298" s="37"/>
      <c r="C298" s="37"/>
      <c r="D298" s="37"/>
      <c r="E298" s="37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32"/>
      <c r="R298" s="63"/>
      <c r="T298" s="63"/>
      <c r="U298" s="63"/>
      <c r="V298" s="37"/>
      <c r="W298" s="37"/>
      <c r="X298" s="63"/>
      <c r="Y298" s="37"/>
      <c r="Z298" s="37"/>
      <c r="AA298" s="37"/>
      <c r="AB298" s="37"/>
      <c r="AC298" s="37"/>
      <c r="AD298" s="37"/>
      <c r="AE298" s="64"/>
      <c r="AF298" s="64"/>
      <c r="AG298" s="64"/>
      <c r="AH298" s="64"/>
      <c r="AI298" s="64"/>
      <c r="AJ298" s="64"/>
      <c r="AK298" s="64"/>
      <c r="AL298" s="37"/>
      <c r="AM298" s="37"/>
      <c r="AN298" s="37"/>
      <c r="AO298" s="37"/>
      <c r="AP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J298" s="2"/>
      <c r="BK298" s="2"/>
      <c r="BL298" s="2"/>
      <c r="BM298" s="2"/>
      <c r="BO298" s="37"/>
      <c r="BP298" s="37"/>
      <c r="BQ298" s="37"/>
    </row>
    <row r="299" spans="2:69" x14ac:dyDescent="0.3">
      <c r="B299" s="37"/>
      <c r="C299" s="37"/>
      <c r="D299" s="37"/>
      <c r="E299" s="37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32"/>
      <c r="R299" s="63"/>
      <c r="T299" s="63"/>
      <c r="U299" s="63"/>
      <c r="V299" s="37"/>
      <c r="W299" s="37"/>
      <c r="X299" s="63"/>
      <c r="Y299" s="37"/>
      <c r="Z299" s="37"/>
      <c r="AA299" s="37"/>
      <c r="AB299" s="37"/>
      <c r="AC299" s="37"/>
      <c r="AD299" s="37"/>
      <c r="AE299" s="64"/>
      <c r="AF299" s="64"/>
      <c r="AG299" s="64"/>
      <c r="AH299" s="64"/>
      <c r="AI299" s="64"/>
      <c r="AJ299" s="64"/>
      <c r="AK299" s="64"/>
      <c r="AL299" s="37"/>
      <c r="AM299" s="37"/>
      <c r="AN299" s="37"/>
      <c r="AO299" s="37"/>
      <c r="AP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J299" s="2"/>
      <c r="BK299" s="2"/>
      <c r="BL299" s="2"/>
      <c r="BM299" s="2"/>
      <c r="BO299" s="37"/>
      <c r="BP299" s="37"/>
      <c r="BQ299" s="37"/>
    </row>
    <row r="300" spans="2:69" x14ac:dyDescent="0.3">
      <c r="B300" s="37"/>
      <c r="C300" s="37"/>
      <c r="D300" s="37"/>
      <c r="E300" s="37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32"/>
      <c r="R300" s="63"/>
      <c r="T300" s="63"/>
      <c r="U300" s="63"/>
      <c r="V300" s="37"/>
      <c r="W300" s="37"/>
      <c r="X300" s="63"/>
      <c r="Y300" s="37"/>
      <c r="Z300" s="37"/>
      <c r="AA300" s="37"/>
      <c r="AB300" s="37"/>
      <c r="AC300" s="37"/>
      <c r="AD300" s="37"/>
      <c r="AE300" s="64"/>
      <c r="AF300" s="64"/>
      <c r="AG300" s="64"/>
      <c r="AH300" s="64"/>
      <c r="AI300" s="64"/>
      <c r="AJ300" s="64"/>
      <c r="AK300" s="64"/>
      <c r="AL300" s="37"/>
      <c r="AM300" s="37"/>
      <c r="AN300" s="37"/>
      <c r="AO300" s="37"/>
      <c r="AP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J300" s="2"/>
      <c r="BK300" s="2"/>
      <c r="BL300" s="2"/>
      <c r="BM300" s="2"/>
      <c r="BO300" s="37"/>
      <c r="BP300" s="37"/>
      <c r="BQ300" s="37"/>
    </row>
    <row r="301" spans="2:69" x14ac:dyDescent="0.3">
      <c r="B301" s="37"/>
      <c r="C301" s="37"/>
      <c r="D301" s="37"/>
      <c r="E301" s="37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32"/>
      <c r="R301" s="63"/>
      <c r="T301" s="63"/>
      <c r="U301" s="63"/>
      <c r="V301" s="37"/>
      <c r="W301" s="37"/>
      <c r="X301" s="63"/>
      <c r="Y301" s="37"/>
      <c r="Z301" s="37"/>
      <c r="AA301" s="37"/>
      <c r="AB301" s="37"/>
      <c r="AC301" s="37"/>
      <c r="AD301" s="37"/>
      <c r="AE301" s="64"/>
      <c r="AF301" s="64"/>
      <c r="AG301" s="64"/>
      <c r="AH301" s="64"/>
      <c r="AI301" s="64"/>
      <c r="AJ301" s="64"/>
      <c r="AK301" s="64"/>
      <c r="AL301" s="37"/>
      <c r="AM301" s="37"/>
      <c r="AN301" s="37"/>
      <c r="AO301" s="37"/>
      <c r="AP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J301" s="2"/>
      <c r="BK301" s="2"/>
      <c r="BL301" s="2"/>
      <c r="BM301" s="2"/>
      <c r="BO301" s="37"/>
      <c r="BP301" s="37"/>
      <c r="BQ301" s="37"/>
    </row>
    <row r="302" spans="2:69" x14ac:dyDescent="0.3">
      <c r="B302" s="37"/>
      <c r="C302" s="37"/>
      <c r="D302" s="37"/>
      <c r="E302" s="37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32"/>
      <c r="R302" s="63"/>
      <c r="T302" s="63"/>
      <c r="U302" s="63"/>
      <c r="V302" s="37"/>
      <c r="W302" s="37"/>
      <c r="X302" s="63"/>
      <c r="Y302" s="37"/>
      <c r="Z302" s="37"/>
      <c r="AA302" s="37"/>
      <c r="AB302" s="37"/>
      <c r="AC302" s="37"/>
      <c r="AD302" s="37"/>
      <c r="AE302" s="64"/>
      <c r="AF302" s="64"/>
      <c r="AG302" s="64"/>
      <c r="AH302" s="64"/>
      <c r="AI302" s="64"/>
      <c r="AJ302" s="64"/>
      <c r="AK302" s="64"/>
      <c r="AL302" s="37"/>
      <c r="AM302" s="37"/>
      <c r="AN302" s="37"/>
      <c r="AO302" s="37"/>
      <c r="AP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J302" s="2"/>
      <c r="BK302" s="2"/>
      <c r="BL302" s="2"/>
      <c r="BM302" s="2"/>
      <c r="BO302" s="37"/>
      <c r="BP302" s="37"/>
      <c r="BQ302" s="37"/>
    </row>
    <row r="303" spans="2:69" x14ac:dyDescent="0.3">
      <c r="B303" s="37"/>
      <c r="C303" s="37"/>
      <c r="D303" s="37"/>
      <c r="E303" s="37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32"/>
      <c r="R303" s="63"/>
      <c r="T303" s="63"/>
      <c r="U303" s="63"/>
      <c r="V303" s="37"/>
      <c r="W303" s="37"/>
      <c r="X303" s="63"/>
      <c r="Y303" s="37"/>
      <c r="Z303" s="37"/>
      <c r="AA303" s="37"/>
      <c r="AB303" s="37"/>
      <c r="AC303" s="37"/>
      <c r="AD303" s="37"/>
      <c r="AE303" s="64"/>
      <c r="AF303" s="64"/>
      <c r="AG303" s="64"/>
      <c r="AH303" s="64"/>
      <c r="AI303" s="64"/>
      <c r="AJ303" s="64"/>
      <c r="AK303" s="64"/>
      <c r="AL303" s="37"/>
      <c r="AM303" s="37"/>
      <c r="AN303" s="37"/>
      <c r="AO303" s="37"/>
      <c r="AP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J303" s="2"/>
      <c r="BK303" s="2"/>
      <c r="BL303" s="2"/>
      <c r="BM303" s="2"/>
      <c r="BO303" s="37"/>
      <c r="BP303" s="37"/>
      <c r="BQ303" s="37"/>
    </row>
    <row r="304" spans="2:69" x14ac:dyDescent="0.3">
      <c r="B304" s="37"/>
      <c r="C304" s="37"/>
      <c r="D304" s="37"/>
      <c r="E304" s="37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32"/>
      <c r="T304" s="63"/>
      <c r="U304" s="63"/>
      <c r="V304" s="37"/>
      <c r="W304" s="37"/>
      <c r="X304" s="63"/>
      <c r="Y304" s="37"/>
      <c r="Z304" s="37"/>
      <c r="AA304" s="37"/>
      <c r="AB304" s="37"/>
      <c r="AC304" s="37"/>
      <c r="AD304" s="37"/>
      <c r="AE304" s="64"/>
      <c r="AF304" s="64"/>
      <c r="AG304" s="64"/>
      <c r="AH304" s="64"/>
      <c r="AI304" s="64"/>
      <c r="AJ304" s="64"/>
      <c r="AK304" s="64"/>
      <c r="AL304" s="37"/>
      <c r="AM304" s="37"/>
      <c r="AN304" s="37"/>
      <c r="AO304" s="37"/>
      <c r="AP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J304" s="1"/>
      <c r="BK304" s="1"/>
      <c r="BL304" s="1"/>
      <c r="BM304" s="1"/>
      <c r="BO304" s="37"/>
      <c r="BP304" s="37"/>
      <c r="BQ304" s="37"/>
    </row>
    <row r="305" spans="2:69" x14ac:dyDescent="0.3">
      <c r="B305" s="37"/>
      <c r="C305" s="37"/>
      <c r="D305" s="37"/>
      <c r="E305" s="37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32"/>
      <c r="T305" s="63"/>
      <c r="U305" s="63"/>
      <c r="V305" s="37"/>
      <c r="W305" s="37"/>
      <c r="X305" s="63"/>
      <c r="Y305" s="37"/>
      <c r="Z305" s="37"/>
      <c r="AA305" s="37"/>
      <c r="AB305" s="37"/>
      <c r="AC305" s="37"/>
      <c r="AD305" s="37"/>
      <c r="AE305" s="64"/>
      <c r="AF305" s="64"/>
      <c r="AG305" s="64"/>
      <c r="AH305" s="64"/>
      <c r="AI305" s="64"/>
      <c r="AJ305" s="64"/>
      <c r="AK305" s="64"/>
      <c r="AL305" s="37"/>
      <c r="AM305" s="37"/>
      <c r="AN305" s="37"/>
      <c r="AO305" s="37"/>
      <c r="AP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J305" s="1"/>
      <c r="BK305" s="1"/>
      <c r="BL305" s="1"/>
      <c r="BM305" s="1"/>
      <c r="BO305" s="37"/>
      <c r="BP305" s="37"/>
      <c r="BQ305" s="37"/>
    </row>
    <row r="306" spans="2:69" x14ac:dyDescent="0.3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633"/>
      <c r="T306" s="60"/>
      <c r="U306" s="60"/>
      <c r="X306" s="60"/>
      <c r="AE306" s="61"/>
      <c r="AF306" s="61"/>
      <c r="AG306" s="61"/>
      <c r="AH306" s="61"/>
      <c r="AI306" s="61"/>
      <c r="AJ306" s="61"/>
      <c r="AK306" s="61"/>
      <c r="BJ306" s="1"/>
      <c r="BK306" s="1"/>
      <c r="BL306" s="1"/>
      <c r="BM306" s="1"/>
      <c r="BO306" s="37"/>
      <c r="BP306" s="37"/>
      <c r="BQ306" s="37"/>
    </row>
    <row r="307" spans="2:69" x14ac:dyDescent="0.3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633"/>
      <c r="T307" s="60"/>
      <c r="U307" s="60"/>
      <c r="X307" s="60"/>
      <c r="AE307" s="61"/>
      <c r="AF307" s="61"/>
      <c r="AG307" s="61"/>
      <c r="AH307" s="61"/>
      <c r="AI307" s="61"/>
      <c r="AJ307" s="61"/>
      <c r="AK307" s="61"/>
      <c r="BJ307" s="1"/>
      <c r="BK307" s="1"/>
      <c r="BL307" s="1"/>
      <c r="BM307" s="1"/>
    </row>
    <row r="308" spans="2:69" x14ac:dyDescent="0.3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633"/>
      <c r="T308" s="60"/>
      <c r="U308" s="60"/>
      <c r="X308" s="60"/>
      <c r="AE308" s="61"/>
      <c r="AF308" s="61"/>
      <c r="AG308" s="61"/>
      <c r="AH308" s="61"/>
      <c r="AI308" s="61"/>
      <c r="AJ308" s="61"/>
      <c r="AK308" s="61"/>
      <c r="BJ308" s="1"/>
      <c r="BK308" s="1"/>
      <c r="BL308" s="1"/>
      <c r="BM308" s="1"/>
    </row>
    <row r="309" spans="2:69" x14ac:dyDescent="0.3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633"/>
      <c r="T309" s="60"/>
      <c r="U309" s="60"/>
      <c r="X309" s="60"/>
      <c r="AE309" s="61"/>
      <c r="AF309" s="61"/>
      <c r="AG309" s="61"/>
      <c r="AH309" s="61"/>
      <c r="AI309" s="61"/>
      <c r="AJ309" s="61"/>
      <c r="AK309" s="61"/>
      <c r="BJ309" s="1"/>
      <c r="BK309" s="1"/>
      <c r="BL309" s="1"/>
      <c r="BM309" s="1"/>
    </row>
    <row r="310" spans="2:69" x14ac:dyDescent="0.3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633"/>
      <c r="T310" s="60"/>
      <c r="U310" s="60"/>
      <c r="X310" s="60"/>
      <c r="AE310" s="61"/>
      <c r="AF310" s="61"/>
      <c r="AG310" s="61"/>
      <c r="AH310" s="61"/>
      <c r="AI310" s="61"/>
      <c r="AJ310" s="61"/>
      <c r="AK310" s="61"/>
      <c r="BJ310" s="1"/>
      <c r="BK310" s="1"/>
      <c r="BL310" s="1"/>
      <c r="BM310" s="1"/>
    </row>
    <row r="311" spans="2:69" x14ac:dyDescent="0.3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633"/>
      <c r="T311" s="60"/>
      <c r="U311" s="60"/>
      <c r="X311" s="60"/>
      <c r="AE311" s="61"/>
      <c r="AF311" s="61"/>
      <c r="AG311" s="61"/>
      <c r="AH311" s="61"/>
      <c r="AI311" s="61"/>
      <c r="AJ311" s="61"/>
      <c r="AK311" s="61"/>
      <c r="BJ311" s="1"/>
      <c r="BK311" s="1"/>
      <c r="BL311" s="1"/>
      <c r="BM311" s="1"/>
    </row>
    <row r="312" spans="2:69" x14ac:dyDescent="0.3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633"/>
      <c r="T312" s="60"/>
      <c r="U312" s="60"/>
      <c r="X312" s="60"/>
      <c r="AE312" s="61"/>
      <c r="AF312" s="61"/>
      <c r="AG312" s="61"/>
      <c r="AH312" s="61"/>
      <c r="AI312" s="61"/>
      <c r="AJ312" s="61"/>
      <c r="AK312" s="61"/>
      <c r="BJ312" s="1"/>
      <c r="BK312" s="1"/>
      <c r="BL312" s="1"/>
      <c r="BM312" s="1"/>
    </row>
    <row r="313" spans="2:69" x14ac:dyDescent="0.3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633"/>
      <c r="T313" s="60"/>
      <c r="U313" s="60"/>
      <c r="X313" s="60"/>
      <c r="AE313" s="61"/>
      <c r="AF313" s="61"/>
      <c r="AG313" s="61"/>
      <c r="AH313" s="61"/>
      <c r="AI313" s="61"/>
      <c r="AJ313" s="61"/>
      <c r="AK313" s="61"/>
      <c r="BJ313" s="1"/>
      <c r="BK313" s="1"/>
      <c r="BL313" s="1"/>
      <c r="BM313" s="1"/>
    </row>
    <row r="314" spans="2:69" x14ac:dyDescent="0.3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633"/>
      <c r="T314" s="60"/>
      <c r="U314" s="60"/>
      <c r="X314" s="60"/>
      <c r="AE314" s="61"/>
      <c r="AF314" s="61"/>
      <c r="AG314" s="61"/>
      <c r="AH314" s="61"/>
      <c r="AI314" s="61"/>
      <c r="AJ314" s="61"/>
      <c r="AK314" s="61"/>
      <c r="BJ314" s="1"/>
      <c r="BK314" s="1"/>
      <c r="BL314" s="1"/>
      <c r="BM314" s="1"/>
    </row>
    <row r="315" spans="2:69" x14ac:dyDescent="0.3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633"/>
      <c r="T315" s="60"/>
      <c r="U315" s="60"/>
      <c r="X315" s="60"/>
      <c r="AE315" s="61"/>
      <c r="AF315" s="61"/>
      <c r="AG315" s="61"/>
      <c r="AH315" s="61"/>
      <c r="AI315" s="61"/>
      <c r="AJ315" s="61"/>
      <c r="AK315" s="61"/>
      <c r="BJ315" s="1"/>
      <c r="BK315" s="1"/>
      <c r="BL315" s="1"/>
      <c r="BM315" s="1"/>
    </row>
    <row r="316" spans="2:69" x14ac:dyDescent="0.3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633"/>
      <c r="T316" s="60"/>
      <c r="U316" s="60"/>
      <c r="X316" s="60"/>
      <c r="AE316" s="61"/>
      <c r="AF316" s="61"/>
      <c r="AG316" s="61"/>
      <c r="AH316" s="61"/>
      <c r="AI316" s="61"/>
      <c r="AJ316" s="61"/>
      <c r="AK316" s="61"/>
      <c r="BJ316" s="1"/>
      <c r="BK316" s="1"/>
      <c r="BL316" s="1"/>
      <c r="BM316" s="1"/>
    </row>
    <row r="317" spans="2:69" x14ac:dyDescent="0.3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633"/>
      <c r="T317" s="60"/>
      <c r="U317" s="60"/>
      <c r="X317" s="60"/>
      <c r="AE317" s="61"/>
      <c r="AF317" s="61"/>
      <c r="AG317" s="61"/>
      <c r="AH317" s="61"/>
      <c r="AI317" s="61"/>
      <c r="AJ317" s="61"/>
      <c r="AK317" s="61"/>
      <c r="BJ317" s="1"/>
      <c r="BK317" s="1"/>
      <c r="BL317" s="1"/>
      <c r="BM317" s="1"/>
    </row>
    <row r="318" spans="2:69" x14ac:dyDescent="0.3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633"/>
      <c r="T318" s="60"/>
      <c r="U318" s="60"/>
      <c r="X318" s="60"/>
      <c r="AE318" s="61"/>
      <c r="AF318" s="61"/>
      <c r="AG318" s="61"/>
      <c r="AH318" s="61"/>
      <c r="AI318" s="61"/>
      <c r="AJ318" s="61"/>
      <c r="AK318" s="61"/>
      <c r="BJ318" s="1"/>
      <c r="BK318" s="1"/>
      <c r="BL318" s="1"/>
      <c r="BM318" s="1"/>
    </row>
    <row r="319" spans="2:69" x14ac:dyDescent="0.3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633"/>
      <c r="T319" s="60"/>
      <c r="U319" s="60"/>
      <c r="X319" s="60"/>
      <c r="AE319" s="61"/>
      <c r="AF319" s="61"/>
      <c r="AG319" s="61"/>
      <c r="AH319" s="61"/>
      <c r="AI319" s="61"/>
      <c r="AJ319" s="61"/>
      <c r="AK319" s="61"/>
      <c r="BJ319" s="1"/>
      <c r="BK319" s="1"/>
      <c r="BL319" s="1"/>
      <c r="BM319" s="1"/>
    </row>
    <row r="320" spans="2:69" x14ac:dyDescent="0.3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633"/>
      <c r="T320" s="60"/>
      <c r="U320" s="60"/>
      <c r="X320" s="60"/>
      <c r="AE320" s="61"/>
      <c r="AF320" s="61"/>
      <c r="AG320" s="61"/>
      <c r="AH320" s="61"/>
      <c r="AI320" s="61"/>
      <c r="AJ320" s="61"/>
      <c r="AK320" s="61"/>
      <c r="BJ320" s="1"/>
      <c r="BK320" s="1"/>
      <c r="BL320" s="1"/>
      <c r="BM320" s="1"/>
    </row>
    <row r="321" spans="6:65" x14ac:dyDescent="0.3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633"/>
      <c r="T321" s="60"/>
      <c r="U321" s="60"/>
      <c r="X321" s="60"/>
      <c r="AE321" s="61"/>
      <c r="AF321" s="61"/>
      <c r="AG321" s="61"/>
      <c r="AH321" s="61"/>
      <c r="AI321" s="61"/>
      <c r="AJ321" s="61"/>
      <c r="AK321" s="61"/>
      <c r="BJ321" s="1"/>
      <c r="BK321" s="1"/>
      <c r="BL321" s="1"/>
      <c r="BM321" s="1"/>
    </row>
    <row r="322" spans="6:65" x14ac:dyDescent="0.3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633"/>
      <c r="T322" s="60"/>
      <c r="U322" s="60"/>
      <c r="X322" s="60"/>
      <c r="AE322" s="61"/>
      <c r="AF322" s="61"/>
      <c r="AG322" s="61"/>
      <c r="AH322" s="61"/>
      <c r="AI322" s="61"/>
      <c r="AJ322" s="61"/>
      <c r="AK322" s="61"/>
      <c r="BJ322" s="1"/>
      <c r="BK322" s="1"/>
      <c r="BL322" s="1"/>
      <c r="BM322" s="1"/>
    </row>
    <row r="323" spans="6:65" x14ac:dyDescent="0.3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633"/>
      <c r="T323" s="60"/>
      <c r="U323" s="60"/>
      <c r="X323" s="60"/>
      <c r="AE323" s="61"/>
      <c r="AF323" s="61"/>
      <c r="AG323" s="61"/>
      <c r="AH323" s="61"/>
      <c r="AI323" s="61"/>
      <c r="AJ323" s="61"/>
      <c r="AK323" s="61"/>
      <c r="BJ323" s="1"/>
      <c r="BK323" s="1"/>
      <c r="BL323" s="1"/>
      <c r="BM323" s="1"/>
    </row>
    <row r="324" spans="6:65" x14ac:dyDescent="0.3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633"/>
      <c r="T324" s="60"/>
      <c r="U324" s="60"/>
      <c r="X324" s="60"/>
      <c r="AE324" s="61"/>
      <c r="AF324" s="61"/>
      <c r="AG324" s="61"/>
      <c r="AH324" s="61"/>
      <c r="AI324" s="61"/>
      <c r="AJ324" s="61"/>
      <c r="AK324" s="61"/>
      <c r="BJ324" s="1"/>
      <c r="BK324" s="1"/>
      <c r="BL324" s="1"/>
      <c r="BM324" s="1"/>
    </row>
    <row r="325" spans="6:65" x14ac:dyDescent="0.3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633"/>
      <c r="T325" s="60"/>
      <c r="U325" s="60"/>
      <c r="X325" s="60"/>
      <c r="AE325" s="61"/>
      <c r="AF325" s="61"/>
      <c r="AG325" s="61"/>
      <c r="AH325" s="61"/>
      <c r="AI325" s="61"/>
      <c r="AJ325" s="61"/>
      <c r="AK325" s="61"/>
      <c r="BJ325" s="1"/>
      <c r="BK325" s="1"/>
      <c r="BL325" s="1"/>
      <c r="BM325" s="1"/>
    </row>
    <row r="326" spans="6:65" x14ac:dyDescent="0.3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633"/>
      <c r="T326" s="60"/>
      <c r="U326" s="60"/>
      <c r="X326" s="60"/>
      <c r="AE326" s="61"/>
      <c r="AF326" s="61"/>
      <c r="AG326" s="61"/>
      <c r="AH326" s="61"/>
      <c r="AI326" s="61"/>
      <c r="AJ326" s="61"/>
      <c r="AK326" s="61"/>
      <c r="BJ326" s="1"/>
      <c r="BK326" s="1"/>
      <c r="BL326" s="1"/>
      <c r="BM326" s="1"/>
    </row>
    <row r="327" spans="6:65" x14ac:dyDescent="0.3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633"/>
      <c r="T327" s="60"/>
      <c r="U327" s="60"/>
      <c r="X327" s="60"/>
      <c r="AE327" s="61"/>
      <c r="AF327" s="61"/>
      <c r="AG327" s="61"/>
      <c r="AH327" s="61"/>
      <c r="AI327" s="61"/>
      <c r="AJ327" s="61"/>
      <c r="AK327" s="61"/>
      <c r="BJ327" s="1"/>
      <c r="BK327" s="1"/>
      <c r="BL327" s="1"/>
      <c r="BM327" s="1"/>
    </row>
    <row r="328" spans="6:65" x14ac:dyDescent="0.3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633"/>
      <c r="T328" s="60"/>
      <c r="U328" s="60"/>
      <c r="X328" s="60"/>
      <c r="AE328" s="61"/>
      <c r="AF328" s="61"/>
      <c r="AG328" s="61"/>
      <c r="AH328" s="61"/>
      <c r="AI328" s="61"/>
      <c r="AJ328" s="61"/>
      <c r="AK328" s="61"/>
      <c r="BJ328" s="1"/>
      <c r="BK328" s="1"/>
      <c r="BL328" s="1"/>
      <c r="BM328" s="1"/>
    </row>
    <row r="329" spans="6:65" x14ac:dyDescent="0.3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633"/>
      <c r="T329" s="60"/>
      <c r="U329" s="60"/>
      <c r="X329" s="60"/>
      <c r="AE329" s="61"/>
      <c r="AF329" s="61"/>
      <c r="AG329" s="61"/>
      <c r="AH329" s="61"/>
      <c r="AI329" s="61"/>
      <c r="AJ329" s="61"/>
      <c r="AK329" s="61"/>
      <c r="BJ329" s="1"/>
      <c r="BK329" s="1"/>
      <c r="BL329" s="1"/>
      <c r="BM329" s="1"/>
    </row>
    <row r="330" spans="6:65" x14ac:dyDescent="0.3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633"/>
      <c r="T330" s="60"/>
      <c r="U330" s="60"/>
      <c r="X330" s="60"/>
      <c r="AE330" s="61"/>
      <c r="AF330" s="61"/>
      <c r="AG330" s="61"/>
      <c r="AH330" s="61"/>
      <c r="AI330" s="61"/>
      <c r="AJ330" s="61"/>
      <c r="AK330" s="61"/>
      <c r="BJ330" s="1"/>
      <c r="BK330" s="1"/>
      <c r="BL330" s="1"/>
      <c r="BM330" s="1"/>
    </row>
    <row r="331" spans="6:65" x14ac:dyDescent="0.3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633"/>
      <c r="T331" s="60"/>
      <c r="U331" s="60"/>
      <c r="X331" s="60"/>
      <c r="AE331" s="61"/>
      <c r="AF331" s="61"/>
      <c r="AG331" s="61"/>
      <c r="AH331" s="61"/>
      <c r="AI331" s="61"/>
      <c r="AJ331" s="61"/>
      <c r="AK331" s="61"/>
      <c r="BJ331" s="1"/>
      <c r="BK331" s="1"/>
      <c r="BL331" s="1"/>
      <c r="BM331" s="1"/>
    </row>
    <row r="332" spans="6:65" x14ac:dyDescent="0.3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633"/>
      <c r="T332" s="60"/>
      <c r="U332" s="60"/>
      <c r="X332" s="60"/>
      <c r="AE332" s="61"/>
      <c r="AF332" s="61"/>
      <c r="AG332" s="61"/>
      <c r="AH332" s="61"/>
      <c r="AI332" s="61"/>
      <c r="AJ332" s="61"/>
      <c r="AK332" s="61"/>
      <c r="BJ332" s="1"/>
      <c r="BK332" s="1"/>
      <c r="BL332" s="1"/>
      <c r="BM332" s="1"/>
    </row>
    <row r="333" spans="6:65" x14ac:dyDescent="0.3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633"/>
      <c r="T333" s="60"/>
      <c r="U333" s="60"/>
      <c r="X333" s="60"/>
      <c r="AE333" s="61"/>
      <c r="AF333" s="61"/>
      <c r="AG333" s="61"/>
      <c r="AH333" s="61"/>
      <c r="AI333" s="61"/>
      <c r="AJ333" s="61"/>
      <c r="AK333" s="61"/>
      <c r="BJ333" s="1"/>
      <c r="BK333" s="1"/>
      <c r="BL333" s="1"/>
      <c r="BM333" s="1"/>
    </row>
    <row r="334" spans="6:65" x14ac:dyDescent="0.3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633"/>
      <c r="T334" s="60"/>
      <c r="U334" s="60"/>
      <c r="X334" s="60"/>
      <c r="AE334" s="61"/>
      <c r="AF334" s="61"/>
      <c r="AG334" s="61"/>
      <c r="AH334" s="61"/>
      <c r="AI334" s="61"/>
      <c r="AJ334" s="61"/>
      <c r="AK334" s="61"/>
      <c r="BJ334" s="1"/>
      <c r="BK334" s="1"/>
      <c r="BL334" s="1"/>
      <c r="BM334" s="1"/>
    </row>
    <row r="335" spans="6:65" x14ac:dyDescent="0.3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633"/>
      <c r="T335" s="60"/>
      <c r="U335" s="60"/>
      <c r="X335" s="60"/>
      <c r="AE335" s="61"/>
      <c r="AF335" s="61"/>
      <c r="AG335" s="61"/>
      <c r="AH335" s="61"/>
      <c r="AI335" s="61"/>
      <c r="AJ335" s="61"/>
      <c r="AK335" s="61"/>
      <c r="BJ335" s="1"/>
      <c r="BK335" s="1"/>
      <c r="BL335" s="1"/>
      <c r="BM335" s="1"/>
    </row>
    <row r="336" spans="6:65" x14ac:dyDescent="0.3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633"/>
      <c r="T336" s="60"/>
      <c r="U336" s="60"/>
      <c r="X336" s="60"/>
      <c r="AE336" s="61"/>
      <c r="AF336" s="61"/>
      <c r="AG336" s="61"/>
      <c r="AH336" s="61"/>
      <c r="AI336" s="61"/>
      <c r="AJ336" s="61"/>
      <c r="AK336" s="61"/>
      <c r="BJ336" s="1"/>
      <c r="BK336" s="1"/>
      <c r="BL336" s="1"/>
      <c r="BM336" s="1"/>
    </row>
    <row r="337" spans="6:65" x14ac:dyDescent="0.3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633"/>
      <c r="T337" s="60"/>
      <c r="U337" s="60"/>
      <c r="X337" s="60"/>
      <c r="AE337" s="61"/>
      <c r="AF337" s="61"/>
      <c r="AG337" s="61"/>
      <c r="AH337" s="61"/>
      <c r="AI337" s="61"/>
      <c r="AJ337" s="61"/>
      <c r="AK337" s="61"/>
      <c r="BJ337" s="1"/>
      <c r="BK337" s="1"/>
      <c r="BL337" s="1"/>
      <c r="BM337" s="1"/>
    </row>
    <row r="338" spans="6:65" x14ac:dyDescent="0.3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633"/>
      <c r="T338" s="60"/>
      <c r="U338" s="60"/>
      <c r="X338" s="60"/>
      <c r="AE338" s="61"/>
      <c r="AF338" s="61"/>
      <c r="AG338" s="61"/>
      <c r="AH338" s="61"/>
      <c r="AI338" s="61"/>
      <c r="AJ338" s="61"/>
      <c r="AK338" s="61"/>
      <c r="BJ338" s="1"/>
      <c r="BK338" s="1"/>
      <c r="BL338" s="1"/>
      <c r="BM338" s="1"/>
    </row>
    <row r="339" spans="6:65" x14ac:dyDescent="0.3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633"/>
      <c r="T339" s="60"/>
      <c r="U339" s="60"/>
      <c r="X339" s="60"/>
      <c r="AE339" s="61"/>
      <c r="AF339" s="61"/>
      <c r="AG339" s="61"/>
      <c r="AH339" s="61"/>
      <c r="AI339" s="61"/>
      <c r="AJ339" s="61"/>
      <c r="AK339" s="61"/>
      <c r="BJ339" s="1"/>
      <c r="BK339" s="1"/>
      <c r="BL339" s="1"/>
      <c r="BM339" s="1"/>
    </row>
    <row r="340" spans="6:65" x14ac:dyDescent="0.3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633"/>
      <c r="T340" s="60"/>
      <c r="U340" s="60"/>
      <c r="X340" s="60"/>
      <c r="AE340" s="61"/>
      <c r="AF340" s="61"/>
      <c r="AG340" s="61"/>
      <c r="AH340" s="61"/>
      <c r="AI340" s="61"/>
      <c r="AJ340" s="61"/>
      <c r="AK340" s="61"/>
      <c r="BJ340" s="1"/>
      <c r="BK340" s="1"/>
      <c r="BL340" s="1"/>
      <c r="BM340" s="1"/>
    </row>
    <row r="341" spans="6:65" x14ac:dyDescent="0.3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633"/>
      <c r="T341" s="60"/>
      <c r="U341" s="60"/>
      <c r="X341" s="60"/>
      <c r="AE341" s="61"/>
      <c r="AF341" s="61"/>
      <c r="AG341" s="61"/>
      <c r="AH341" s="61"/>
      <c r="AI341" s="61"/>
      <c r="AJ341" s="61"/>
      <c r="AK341" s="61"/>
      <c r="BJ341" s="1"/>
      <c r="BK341" s="1"/>
      <c r="BL341" s="1"/>
      <c r="BM341" s="1"/>
    </row>
    <row r="342" spans="6:65" x14ac:dyDescent="0.3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633"/>
      <c r="T342" s="60"/>
      <c r="U342" s="60"/>
      <c r="X342" s="60"/>
      <c r="AE342" s="61"/>
      <c r="AF342" s="61"/>
      <c r="AG342" s="61"/>
      <c r="AH342" s="61"/>
      <c r="AI342" s="61"/>
      <c r="AJ342" s="61"/>
      <c r="AK342" s="61"/>
      <c r="BJ342" s="1"/>
      <c r="BK342" s="1"/>
      <c r="BL342" s="1"/>
      <c r="BM342" s="1"/>
    </row>
    <row r="343" spans="6:65" x14ac:dyDescent="0.3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633"/>
      <c r="T343" s="60"/>
      <c r="U343" s="60"/>
      <c r="X343" s="60"/>
      <c r="AE343" s="61"/>
      <c r="AF343" s="61"/>
      <c r="AG343" s="61"/>
      <c r="AH343" s="61"/>
      <c r="AI343" s="61"/>
      <c r="AJ343" s="61"/>
      <c r="AK343" s="61"/>
      <c r="BJ343" s="1"/>
      <c r="BK343" s="1"/>
      <c r="BL343" s="1"/>
      <c r="BM343" s="1"/>
    </row>
    <row r="344" spans="6:65" x14ac:dyDescent="0.3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633"/>
      <c r="T344" s="60"/>
      <c r="U344" s="60"/>
      <c r="X344" s="60"/>
      <c r="AE344" s="61"/>
      <c r="AF344" s="61"/>
      <c r="AG344" s="61"/>
      <c r="AH344" s="61"/>
      <c r="AI344" s="61"/>
      <c r="AJ344" s="61"/>
      <c r="AK344" s="61"/>
      <c r="BJ344" s="1"/>
      <c r="BK344" s="1"/>
      <c r="BL344" s="1"/>
      <c r="BM344" s="1"/>
    </row>
    <row r="345" spans="6:65" x14ac:dyDescent="0.3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633"/>
      <c r="T345" s="60"/>
      <c r="U345" s="60"/>
      <c r="X345" s="60"/>
      <c r="AE345" s="61"/>
      <c r="AF345" s="61"/>
      <c r="AG345" s="61"/>
      <c r="AH345" s="61"/>
      <c r="AI345" s="61"/>
      <c r="AJ345" s="61"/>
      <c r="AK345" s="61"/>
      <c r="BJ345" s="1"/>
      <c r="BK345" s="1"/>
      <c r="BL345" s="1"/>
      <c r="BM345" s="1"/>
    </row>
    <row r="346" spans="6:65" x14ac:dyDescent="0.3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633"/>
      <c r="T346" s="60"/>
      <c r="U346" s="60"/>
      <c r="X346" s="60"/>
      <c r="AE346" s="61"/>
      <c r="AF346" s="61"/>
      <c r="AG346" s="61"/>
      <c r="AH346" s="61"/>
      <c r="AI346" s="61"/>
      <c r="AJ346" s="61"/>
      <c r="AK346" s="61"/>
      <c r="BJ346" s="1"/>
      <c r="BK346" s="1"/>
      <c r="BL346" s="1"/>
      <c r="BM346" s="1"/>
    </row>
    <row r="347" spans="6:65" x14ac:dyDescent="0.3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633"/>
      <c r="T347" s="60"/>
      <c r="U347" s="60"/>
      <c r="X347" s="60"/>
      <c r="AE347" s="61"/>
      <c r="AF347" s="61"/>
      <c r="AG347" s="61"/>
      <c r="AH347" s="61"/>
      <c r="AI347" s="61"/>
      <c r="AJ347" s="61"/>
      <c r="AK347" s="61"/>
      <c r="BJ347" s="1"/>
      <c r="BK347" s="1"/>
      <c r="BL347" s="1"/>
      <c r="BM347" s="1"/>
    </row>
    <row r="348" spans="6:65" x14ac:dyDescent="0.3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633"/>
      <c r="T348" s="60"/>
      <c r="U348" s="60"/>
      <c r="X348" s="60"/>
      <c r="AE348" s="61"/>
      <c r="AF348" s="61"/>
      <c r="AG348" s="61"/>
      <c r="AH348" s="61"/>
      <c r="AI348" s="61"/>
      <c r="AJ348" s="61"/>
      <c r="AK348" s="61"/>
      <c r="BJ348" s="1"/>
      <c r="BK348" s="1"/>
      <c r="BL348" s="1"/>
      <c r="BM348" s="1"/>
    </row>
    <row r="349" spans="6:65" x14ac:dyDescent="0.3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633"/>
      <c r="T349" s="60"/>
      <c r="U349" s="60"/>
      <c r="X349" s="60"/>
      <c r="AE349" s="61"/>
      <c r="AF349" s="61"/>
      <c r="AG349" s="61"/>
      <c r="AH349" s="61"/>
      <c r="AI349" s="61"/>
      <c r="AJ349" s="61"/>
      <c r="AK349" s="61"/>
      <c r="BJ349" s="1"/>
      <c r="BK349" s="1"/>
      <c r="BL349" s="1"/>
      <c r="BM349" s="1"/>
    </row>
    <row r="350" spans="6:65" x14ac:dyDescent="0.3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633"/>
      <c r="T350" s="60"/>
      <c r="U350" s="60"/>
      <c r="X350" s="60"/>
      <c r="AE350" s="61"/>
      <c r="AF350" s="61"/>
      <c r="AG350" s="61"/>
      <c r="AH350" s="61"/>
      <c r="AI350" s="61"/>
      <c r="AJ350" s="61"/>
      <c r="AK350" s="61"/>
      <c r="BJ350" s="1"/>
      <c r="BK350" s="1"/>
      <c r="BL350" s="1"/>
      <c r="BM350" s="1"/>
    </row>
    <row r="351" spans="6:65" x14ac:dyDescent="0.3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633"/>
      <c r="T351" s="60"/>
      <c r="U351" s="60"/>
      <c r="X351" s="60"/>
      <c r="AE351" s="61"/>
      <c r="AF351" s="61"/>
      <c r="AG351" s="61"/>
      <c r="AH351" s="61"/>
      <c r="AI351" s="61"/>
      <c r="AJ351" s="61"/>
      <c r="AK351" s="61"/>
      <c r="BJ351" s="1"/>
      <c r="BK351" s="1"/>
      <c r="BL351" s="1"/>
      <c r="BM351" s="1"/>
    </row>
    <row r="352" spans="6:65" x14ac:dyDescent="0.3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633"/>
      <c r="T352" s="60"/>
      <c r="U352" s="60"/>
      <c r="X352" s="60"/>
      <c r="AE352" s="61"/>
      <c r="AF352" s="61"/>
      <c r="AG352" s="61"/>
      <c r="AH352" s="61"/>
      <c r="AI352" s="61"/>
      <c r="AJ352" s="61"/>
      <c r="AK352" s="61"/>
      <c r="BJ352" s="1"/>
      <c r="BK352" s="1"/>
      <c r="BL352" s="1"/>
      <c r="BM352" s="1"/>
    </row>
    <row r="353" spans="6:65" x14ac:dyDescent="0.3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633"/>
      <c r="T353" s="60"/>
      <c r="U353" s="60"/>
      <c r="X353" s="60"/>
      <c r="AE353" s="61"/>
      <c r="AF353" s="61"/>
      <c r="AG353" s="61"/>
      <c r="AH353" s="61"/>
      <c r="AI353" s="61"/>
      <c r="AJ353" s="61"/>
      <c r="AK353" s="61"/>
      <c r="BJ353" s="1"/>
      <c r="BK353" s="1"/>
      <c r="BL353" s="1"/>
      <c r="BM353" s="1"/>
    </row>
    <row r="354" spans="6:65" x14ac:dyDescent="0.3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633"/>
      <c r="T354" s="60"/>
      <c r="U354" s="60"/>
      <c r="X354" s="60"/>
      <c r="AE354" s="61"/>
      <c r="AF354" s="61"/>
      <c r="AG354" s="61"/>
      <c r="AH354" s="61"/>
      <c r="AI354" s="61"/>
      <c r="AJ354" s="61"/>
      <c r="AK354" s="61"/>
      <c r="BJ354" s="1"/>
      <c r="BK354" s="1"/>
      <c r="BL354" s="1"/>
      <c r="BM354" s="1"/>
    </row>
    <row r="355" spans="6:65" x14ac:dyDescent="0.3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633"/>
      <c r="T355" s="60"/>
      <c r="U355" s="60"/>
      <c r="X355" s="60"/>
      <c r="AE355" s="61"/>
      <c r="AF355" s="61"/>
      <c r="AG355" s="61"/>
      <c r="AH355" s="61"/>
      <c r="AI355" s="61"/>
      <c r="AJ355" s="61"/>
      <c r="AK355" s="61"/>
      <c r="BJ355" s="1"/>
      <c r="BK355" s="1"/>
      <c r="BL355" s="1"/>
      <c r="BM355" s="1"/>
    </row>
    <row r="356" spans="6:65" x14ac:dyDescent="0.3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633"/>
      <c r="T356" s="60"/>
      <c r="U356" s="60"/>
      <c r="X356" s="60"/>
      <c r="AE356" s="61"/>
      <c r="AF356" s="61"/>
      <c r="AG356" s="61"/>
      <c r="AH356" s="61"/>
      <c r="AI356" s="61"/>
      <c r="AJ356" s="61"/>
      <c r="AK356" s="61"/>
      <c r="BJ356" s="1"/>
      <c r="BK356" s="1"/>
      <c r="BL356" s="1"/>
      <c r="BM356" s="1"/>
    </row>
    <row r="357" spans="6:65" x14ac:dyDescent="0.3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633"/>
      <c r="T357" s="60"/>
      <c r="U357" s="60"/>
      <c r="X357" s="60"/>
      <c r="AE357" s="61"/>
      <c r="AF357" s="61"/>
      <c r="AG357" s="61"/>
      <c r="AH357" s="61"/>
      <c r="AI357" s="61"/>
      <c r="AJ357" s="61"/>
      <c r="AK357" s="61"/>
      <c r="BJ357" s="1"/>
      <c r="BK357" s="1"/>
      <c r="BL357" s="1"/>
      <c r="BM357" s="1"/>
    </row>
  </sheetData>
  <autoFilter ref="D13:BM391"/>
  <mergeCells count="7">
    <mergeCell ref="D5:Q5"/>
    <mergeCell ref="AR12:BH12"/>
    <mergeCell ref="BJ12:BM12"/>
    <mergeCell ref="D6:Q6"/>
    <mergeCell ref="D7:Q7"/>
    <mergeCell ref="D12:R12"/>
    <mergeCell ref="T12:AP12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214"/>
  <sheetViews>
    <sheetView topLeftCell="N1" workbookViewId="0">
      <selection activeCell="X4" sqref="X4"/>
    </sheetView>
  </sheetViews>
  <sheetFormatPr baseColWidth="10" defaultRowHeight="14.4" x14ac:dyDescent="0.3"/>
  <cols>
    <col min="2" max="3" width="3.109375" customWidth="1"/>
    <col min="4" max="4" width="17.6640625" customWidth="1"/>
    <col min="5" max="5" width="18" customWidth="1"/>
    <col min="6" max="6" width="17.109375" customWidth="1"/>
    <col min="7" max="7" width="17.5546875" customWidth="1"/>
    <col min="8" max="8" width="16.6640625" customWidth="1"/>
    <col min="9" max="9" width="18" customWidth="1"/>
    <col min="10" max="10" width="17.109375" customWidth="1"/>
    <col min="11" max="11" width="16.109375" customWidth="1"/>
    <col min="12" max="12" width="17.109375" customWidth="1"/>
    <col min="13" max="13" width="16.33203125" customWidth="1"/>
    <col min="14" max="14" width="17.6640625" customWidth="1"/>
    <col min="15" max="15" width="17" customWidth="1"/>
    <col min="16" max="16" width="17.5546875" customWidth="1"/>
    <col min="17" max="17" width="16.44140625" style="634" customWidth="1"/>
    <col min="18" max="18" width="34.6640625" customWidth="1"/>
    <col min="19" max="19" width="1.5546875" style="59" customWidth="1"/>
    <col min="20" max="20" width="17.109375" customWidth="1"/>
    <col min="21" max="22" width="17.44140625" customWidth="1"/>
    <col min="23" max="23" width="17" customWidth="1"/>
    <col min="24" max="24" width="17.5546875" customWidth="1"/>
    <col min="25" max="25" width="17" customWidth="1"/>
    <col min="26" max="26" width="40.44140625" customWidth="1"/>
    <col min="27" max="27" width="17.109375" customWidth="1"/>
    <col min="28" max="28" width="17.88671875" customWidth="1"/>
    <col min="29" max="29" width="16.88671875" customWidth="1"/>
    <col min="30" max="30" width="16.6640625" customWidth="1"/>
    <col min="31" max="31" width="17" customWidth="1"/>
    <col min="32" max="32" width="17.88671875" customWidth="1"/>
    <col min="33" max="33" width="16.44140625" customWidth="1"/>
    <col min="34" max="34" width="15.5546875" customWidth="1"/>
    <col min="35" max="35" width="15.33203125" customWidth="1"/>
    <col min="36" max="36" width="11.44140625" customWidth="1"/>
    <col min="37" max="37" width="15.109375" customWidth="1"/>
    <col min="38" max="39" width="13.6640625" customWidth="1"/>
    <col min="40" max="40" width="15.5546875" customWidth="1"/>
    <col min="41" max="41" width="50.88671875" customWidth="1"/>
    <col min="42" max="42" width="63.88671875" customWidth="1"/>
    <col min="43" max="43" width="1.5546875" style="59" customWidth="1"/>
    <col min="44" max="44" width="16.5546875" customWidth="1"/>
    <col min="45" max="45" width="21.88671875" customWidth="1"/>
    <col min="46" max="46" width="13.5546875" customWidth="1"/>
    <col min="47" max="49" width="11.44140625" customWidth="1"/>
    <col min="50" max="50" width="16.6640625" customWidth="1"/>
    <col min="51" max="51" width="16.5546875" customWidth="1"/>
    <col min="52" max="52" width="17.6640625" customWidth="1"/>
    <col min="53" max="53" width="16" customWidth="1"/>
    <col min="54" max="55" width="11.44140625" customWidth="1"/>
    <col min="56" max="56" width="23.5546875" customWidth="1"/>
    <col min="57" max="57" width="15" customWidth="1"/>
    <col min="58" max="59" width="14.5546875" customWidth="1"/>
    <col min="60" max="60" width="57.33203125" customWidth="1"/>
    <col min="61" max="61" width="1.33203125" style="59" customWidth="1"/>
    <col min="64" max="64" width="46.88671875" customWidth="1"/>
    <col min="65" max="65" width="17.6640625" customWidth="1"/>
  </cols>
  <sheetData>
    <row r="1" spans="1:87" x14ac:dyDescent="0.3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63"/>
      <c r="R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J1" s="201"/>
      <c r="BK1" s="63"/>
      <c r="BL1" s="63"/>
      <c r="BM1" s="37"/>
      <c r="BN1" s="37"/>
      <c r="BO1" s="37"/>
    </row>
    <row r="2" spans="1:87" ht="15" thickBot="1" x14ac:dyDescent="0.3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63"/>
      <c r="R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J2" s="201"/>
      <c r="BK2" s="63"/>
      <c r="BL2" s="63"/>
      <c r="BM2" s="37"/>
      <c r="BN2" s="37"/>
      <c r="BO2" s="37"/>
    </row>
    <row r="3" spans="1:87" ht="18" thickBot="1" x14ac:dyDescent="0.35">
      <c r="B3" s="37"/>
      <c r="C3" s="38"/>
      <c r="D3" s="202"/>
      <c r="E3" s="263"/>
      <c r="F3" s="263"/>
      <c r="G3" s="263"/>
      <c r="H3" s="263"/>
      <c r="I3" s="263"/>
      <c r="J3" s="263"/>
      <c r="K3" s="175"/>
      <c r="L3" s="263"/>
      <c r="M3" s="263"/>
      <c r="N3" s="263"/>
      <c r="O3" s="263"/>
      <c r="P3" s="263"/>
      <c r="Q3" s="264" t="s">
        <v>26</v>
      </c>
      <c r="R3" s="203"/>
      <c r="S3" s="204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4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4"/>
      <c r="BJ3" s="205"/>
      <c r="BK3" s="206"/>
      <c r="BL3" s="206"/>
      <c r="BM3" s="266" t="s">
        <v>26</v>
      </c>
      <c r="BN3" s="207"/>
      <c r="BO3" s="208"/>
      <c r="BP3" s="209"/>
    </row>
    <row r="4" spans="1:87" ht="17.399999999999999" x14ac:dyDescent="0.3">
      <c r="B4" s="37"/>
      <c r="C4" s="41"/>
      <c r="D4" s="645"/>
      <c r="E4" s="660" t="s">
        <v>3026</v>
      </c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49"/>
      <c r="S4" s="212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2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2"/>
      <c r="BJ4" s="213"/>
      <c r="BK4" s="214"/>
      <c r="BL4" s="214"/>
      <c r="BM4" s="211"/>
      <c r="BN4" s="215"/>
      <c r="BO4" s="208"/>
      <c r="BP4" s="209"/>
    </row>
    <row r="5" spans="1:87" ht="17.399999999999999" x14ac:dyDescent="0.3">
      <c r="B5" s="37"/>
      <c r="C5" s="41"/>
      <c r="D5" s="646"/>
      <c r="E5" s="659" t="s">
        <v>3023</v>
      </c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46"/>
      <c r="S5" s="212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2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2"/>
      <c r="BJ5" s="213"/>
      <c r="BK5" s="214"/>
      <c r="BL5" s="214"/>
      <c r="BM5" s="211"/>
      <c r="BN5" s="215"/>
      <c r="BO5" s="208"/>
      <c r="BP5" s="209"/>
    </row>
    <row r="6" spans="1:87" ht="17.399999999999999" x14ac:dyDescent="0.3">
      <c r="B6" s="37"/>
      <c r="C6" s="41"/>
      <c r="D6" s="210"/>
      <c r="E6" s="682" t="s">
        <v>832</v>
      </c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211"/>
      <c r="S6" s="212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2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2"/>
      <c r="BJ6" s="213"/>
      <c r="BK6" s="214"/>
      <c r="BL6" s="214"/>
      <c r="BM6" s="211"/>
      <c r="BN6" s="215"/>
      <c r="BO6" s="208"/>
      <c r="BP6" s="209"/>
    </row>
    <row r="7" spans="1:87" ht="17.399999999999999" x14ac:dyDescent="0.3">
      <c r="B7" s="37"/>
      <c r="C7" s="41"/>
      <c r="D7" s="210"/>
      <c r="E7" s="682" t="s">
        <v>831</v>
      </c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211"/>
      <c r="S7" s="212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2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2"/>
      <c r="BJ7" s="213"/>
      <c r="BK7" s="214"/>
      <c r="BL7" s="214"/>
      <c r="BM7" s="211"/>
      <c r="BN7" s="215"/>
      <c r="BO7" s="208"/>
      <c r="BP7" s="209"/>
    </row>
    <row r="8" spans="1:87" ht="17.399999999999999" x14ac:dyDescent="0.3">
      <c r="B8" s="37"/>
      <c r="C8" s="41"/>
      <c r="D8" s="210"/>
      <c r="E8" s="256"/>
      <c r="F8" s="256"/>
      <c r="G8" s="256"/>
      <c r="H8" s="256"/>
      <c r="I8" s="256"/>
      <c r="J8" s="256"/>
      <c r="K8" s="265"/>
      <c r="L8" s="265"/>
      <c r="M8" s="265"/>
      <c r="N8" s="265"/>
      <c r="O8" s="265"/>
      <c r="P8" s="265"/>
      <c r="Q8" s="265"/>
      <c r="R8" s="211"/>
      <c r="S8" s="212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2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2"/>
      <c r="BJ8" s="213"/>
      <c r="BK8" s="214"/>
      <c r="BL8" s="214"/>
      <c r="BM8" s="211"/>
      <c r="BN8" s="215"/>
      <c r="BO8" s="208"/>
      <c r="BP8" s="209"/>
    </row>
    <row r="9" spans="1:87" ht="17.399999999999999" x14ac:dyDescent="0.3">
      <c r="B9" s="37"/>
      <c r="C9" s="41"/>
      <c r="D9" s="210"/>
      <c r="E9" s="256"/>
      <c r="F9" s="256"/>
      <c r="G9" s="256"/>
      <c r="H9" s="256"/>
      <c r="I9" s="256"/>
      <c r="J9" s="256"/>
      <c r="K9" s="265"/>
      <c r="L9" s="265"/>
      <c r="M9" s="265"/>
      <c r="N9" s="265"/>
      <c r="O9" s="265"/>
      <c r="P9" s="265"/>
      <c r="Q9" s="265"/>
      <c r="R9" s="211"/>
      <c r="S9" s="212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2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2"/>
      <c r="BJ9" s="213"/>
      <c r="BK9" s="214"/>
      <c r="BL9" s="214"/>
      <c r="BM9" s="211"/>
      <c r="BN9" s="215"/>
      <c r="BO9" s="208"/>
      <c r="BP9" s="209"/>
    </row>
    <row r="10" spans="1:87" ht="17.399999999999999" x14ac:dyDescent="0.3">
      <c r="B10" s="37"/>
      <c r="C10" s="41"/>
      <c r="D10" s="210"/>
      <c r="E10" s="211"/>
      <c r="F10" s="211"/>
      <c r="G10" s="211"/>
      <c r="H10" s="211"/>
      <c r="I10" s="211"/>
      <c r="J10" s="211"/>
      <c r="K10" s="216"/>
      <c r="L10" s="216"/>
      <c r="M10" s="216"/>
      <c r="N10" s="216"/>
      <c r="O10" s="216"/>
      <c r="P10" s="216"/>
      <c r="Q10" s="216"/>
      <c r="R10" s="211"/>
      <c r="S10" s="212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2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2"/>
      <c r="BJ10" s="213"/>
      <c r="BK10" s="214"/>
      <c r="BL10" s="214"/>
      <c r="BM10" s="211"/>
      <c r="BN10" s="215"/>
      <c r="BO10" s="208"/>
      <c r="BP10" s="209"/>
    </row>
    <row r="11" spans="1:87" x14ac:dyDescent="0.3">
      <c r="B11" s="37"/>
      <c r="C11" s="41"/>
      <c r="D11" s="210"/>
      <c r="E11" s="210"/>
      <c r="F11" s="210"/>
      <c r="G11" s="210"/>
      <c r="H11" s="210"/>
      <c r="I11" s="210"/>
      <c r="J11" s="210"/>
      <c r="K11" s="217"/>
      <c r="L11" s="217"/>
      <c r="M11" s="217"/>
      <c r="N11" s="217"/>
      <c r="O11" s="217"/>
      <c r="P11" s="217"/>
      <c r="Q11" s="217"/>
      <c r="R11" s="210"/>
      <c r="S11" s="218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8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8"/>
      <c r="BJ11" s="219"/>
      <c r="BK11" s="220"/>
      <c r="BL11" s="220"/>
      <c r="BM11" s="210"/>
      <c r="BN11" s="76"/>
      <c r="BO11" s="37"/>
    </row>
    <row r="12" spans="1:87" ht="15.6" x14ac:dyDescent="0.3">
      <c r="A12" s="221"/>
      <c r="B12" s="222"/>
      <c r="C12" s="223"/>
      <c r="D12" s="683" t="s">
        <v>40</v>
      </c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268"/>
      <c r="T12" s="681" t="s">
        <v>41</v>
      </c>
      <c r="U12" s="681"/>
      <c r="V12" s="681"/>
      <c r="W12" s="681"/>
      <c r="X12" s="681"/>
      <c r="Y12" s="681"/>
      <c r="Z12" s="681"/>
      <c r="AA12" s="681"/>
      <c r="AB12" s="681"/>
      <c r="AC12" s="681"/>
      <c r="AD12" s="681"/>
      <c r="AE12" s="681"/>
      <c r="AF12" s="681"/>
      <c r="AG12" s="681"/>
      <c r="AH12" s="681"/>
      <c r="AI12" s="681"/>
      <c r="AJ12" s="681"/>
      <c r="AK12" s="681"/>
      <c r="AL12" s="681"/>
      <c r="AM12" s="681"/>
      <c r="AN12" s="681"/>
      <c r="AO12" s="681"/>
      <c r="AP12" s="681"/>
      <c r="AQ12" s="268"/>
      <c r="AR12" s="681" t="s">
        <v>42</v>
      </c>
      <c r="AS12" s="681"/>
      <c r="AT12" s="681"/>
      <c r="AU12" s="681"/>
      <c r="AV12" s="681"/>
      <c r="AW12" s="681"/>
      <c r="AX12" s="681"/>
      <c r="AY12" s="681"/>
      <c r="AZ12" s="681"/>
      <c r="BA12" s="681"/>
      <c r="BB12" s="681"/>
      <c r="BC12" s="681"/>
      <c r="BD12" s="681"/>
      <c r="BE12" s="681"/>
      <c r="BF12" s="681"/>
      <c r="BG12" s="681"/>
      <c r="BH12" s="681"/>
      <c r="BI12" s="269"/>
      <c r="BJ12" s="681" t="s">
        <v>43</v>
      </c>
      <c r="BK12" s="681"/>
      <c r="BL12" s="681"/>
      <c r="BM12" s="681"/>
      <c r="BN12" s="270"/>
      <c r="BO12" s="271"/>
      <c r="BP12" s="272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</row>
    <row r="13" spans="1:87" ht="55.2" x14ac:dyDescent="0.3">
      <c r="B13" s="37"/>
      <c r="C13" s="41"/>
      <c r="D13" s="181" t="s">
        <v>44</v>
      </c>
      <c r="E13" s="181" t="s">
        <v>45</v>
      </c>
      <c r="F13" s="181" t="s">
        <v>46</v>
      </c>
      <c r="G13" s="181" t="s">
        <v>47</v>
      </c>
      <c r="H13" s="181" t="s">
        <v>48</v>
      </c>
      <c r="I13" s="181" t="s">
        <v>49</v>
      </c>
      <c r="J13" s="181" t="s">
        <v>50</v>
      </c>
      <c r="K13" s="181" t="s">
        <v>51</v>
      </c>
      <c r="L13" s="181" t="s">
        <v>52</v>
      </c>
      <c r="M13" s="181" t="s">
        <v>53</v>
      </c>
      <c r="N13" s="181" t="s">
        <v>54</v>
      </c>
      <c r="O13" s="181" t="s">
        <v>55</v>
      </c>
      <c r="P13" s="181" t="s">
        <v>56</v>
      </c>
      <c r="Q13" s="181" t="s">
        <v>57</v>
      </c>
      <c r="R13" s="181" t="s">
        <v>58</v>
      </c>
      <c r="S13" s="273"/>
      <c r="T13" s="181" t="s">
        <v>59</v>
      </c>
      <c r="U13" s="181" t="s">
        <v>60</v>
      </c>
      <c r="V13" s="181" t="s">
        <v>61</v>
      </c>
      <c r="W13" s="181" t="s">
        <v>62</v>
      </c>
      <c r="X13" s="181" t="s">
        <v>63</v>
      </c>
      <c r="Y13" s="181" t="s">
        <v>64</v>
      </c>
      <c r="Z13" s="181" t="s">
        <v>65</v>
      </c>
      <c r="AA13" s="181" t="s">
        <v>66</v>
      </c>
      <c r="AB13" s="181" t="s">
        <v>67</v>
      </c>
      <c r="AC13" s="181" t="s">
        <v>68</v>
      </c>
      <c r="AD13" s="181" t="s">
        <v>69</v>
      </c>
      <c r="AE13" s="181" t="s">
        <v>70</v>
      </c>
      <c r="AF13" s="181" t="s">
        <v>71</v>
      </c>
      <c r="AG13" s="181" t="s">
        <v>72</v>
      </c>
      <c r="AH13" s="181" t="s">
        <v>73</v>
      </c>
      <c r="AI13" s="181" t="s">
        <v>74</v>
      </c>
      <c r="AJ13" s="181" t="s">
        <v>75</v>
      </c>
      <c r="AK13" s="181" t="s">
        <v>76</v>
      </c>
      <c r="AL13" s="181" t="s">
        <v>77</v>
      </c>
      <c r="AM13" s="181" t="s">
        <v>78</v>
      </c>
      <c r="AN13" s="181" t="s">
        <v>79</v>
      </c>
      <c r="AO13" s="181" t="s">
        <v>80</v>
      </c>
      <c r="AP13" s="186" t="s">
        <v>81</v>
      </c>
      <c r="AQ13" s="187"/>
      <c r="AR13" s="181" t="s">
        <v>59</v>
      </c>
      <c r="AS13" s="181" t="s">
        <v>82</v>
      </c>
      <c r="AT13" s="181" t="s">
        <v>61</v>
      </c>
      <c r="AU13" s="181" t="s">
        <v>63</v>
      </c>
      <c r="AV13" s="181" t="s">
        <v>64</v>
      </c>
      <c r="AW13" s="181" t="s">
        <v>65</v>
      </c>
      <c r="AX13" s="181" t="s">
        <v>67</v>
      </c>
      <c r="AY13" s="181" t="s">
        <v>68</v>
      </c>
      <c r="AZ13" s="181" t="s">
        <v>83</v>
      </c>
      <c r="BA13" s="181" t="s">
        <v>84</v>
      </c>
      <c r="BB13" s="181" t="s">
        <v>85</v>
      </c>
      <c r="BC13" s="181" t="s">
        <v>86</v>
      </c>
      <c r="BD13" s="181" t="s">
        <v>87</v>
      </c>
      <c r="BE13" s="181" t="s">
        <v>88</v>
      </c>
      <c r="BF13" s="181" t="s">
        <v>89</v>
      </c>
      <c r="BG13" s="181" t="s">
        <v>80</v>
      </c>
      <c r="BH13" s="181" t="s">
        <v>81</v>
      </c>
      <c r="BI13" s="274"/>
      <c r="BJ13" s="275" t="s">
        <v>90</v>
      </c>
      <c r="BK13" s="181" t="s">
        <v>91</v>
      </c>
      <c r="BL13" s="181" t="s">
        <v>92</v>
      </c>
      <c r="BM13" s="181" t="s">
        <v>86</v>
      </c>
      <c r="BN13" s="190"/>
      <c r="BO13" s="29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</row>
    <row r="14" spans="1:87" ht="15" thickBot="1" x14ac:dyDescent="0.35">
      <c r="B14" s="37"/>
      <c r="C14" s="41"/>
      <c r="D14" s="224"/>
      <c r="E14" s="225"/>
      <c r="F14" s="224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6"/>
      <c r="R14" s="225"/>
      <c r="S14" s="218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18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7"/>
      <c r="BJ14" s="228"/>
      <c r="BK14" s="226"/>
      <c r="BL14" s="226"/>
      <c r="BM14" s="225"/>
      <c r="BN14" s="76"/>
      <c r="BO14" s="37"/>
    </row>
    <row r="15" spans="1:87" x14ac:dyDescent="0.3">
      <c r="B15" s="37"/>
      <c r="C15" s="41"/>
      <c r="D15" s="109">
        <v>44445</v>
      </c>
      <c r="E15" s="110">
        <v>1</v>
      </c>
      <c r="F15" s="229">
        <v>16225</v>
      </c>
      <c r="G15" s="230">
        <v>16225</v>
      </c>
      <c r="H15" s="230">
        <v>0</v>
      </c>
      <c r="I15" s="230">
        <v>0</v>
      </c>
      <c r="J15" s="230">
        <v>16225</v>
      </c>
      <c r="K15" s="230">
        <v>0</v>
      </c>
      <c r="L15" s="230">
        <v>0</v>
      </c>
      <c r="M15" s="230">
        <v>0</v>
      </c>
      <c r="N15" s="230">
        <v>0</v>
      </c>
      <c r="O15" s="230">
        <v>16225</v>
      </c>
      <c r="P15" s="113">
        <v>16225</v>
      </c>
      <c r="Q15" s="635" t="s">
        <v>833</v>
      </c>
      <c r="R15" s="112" t="s">
        <v>3077</v>
      </c>
      <c r="S15" s="231"/>
      <c r="T15" s="112" t="s">
        <v>93</v>
      </c>
      <c r="U15" s="112" t="s">
        <v>94</v>
      </c>
      <c r="V15" s="112" t="s">
        <v>372</v>
      </c>
      <c r="W15" s="112" t="s">
        <v>839</v>
      </c>
      <c r="X15" s="112" t="s">
        <v>27</v>
      </c>
      <c r="Y15" s="112">
        <v>1</v>
      </c>
      <c r="Z15" s="112" t="s">
        <v>840</v>
      </c>
      <c r="AA15" s="112" t="s">
        <v>96</v>
      </c>
      <c r="AB15" s="112" t="s">
        <v>3078</v>
      </c>
      <c r="AC15" s="112" t="s">
        <v>3079</v>
      </c>
      <c r="AD15" s="112" t="s">
        <v>97</v>
      </c>
      <c r="AE15" s="113">
        <v>16225</v>
      </c>
      <c r="AF15" s="113">
        <v>0</v>
      </c>
      <c r="AG15" s="113">
        <v>0</v>
      </c>
      <c r="AH15" s="113">
        <v>0</v>
      </c>
      <c r="AI15" s="113">
        <v>0</v>
      </c>
      <c r="AJ15" s="113">
        <v>16225</v>
      </c>
      <c r="AK15" s="112">
        <v>0</v>
      </c>
      <c r="AL15" s="112" t="s">
        <v>98</v>
      </c>
      <c r="AM15" s="112" t="s">
        <v>99</v>
      </c>
      <c r="AN15" s="112" t="s">
        <v>100</v>
      </c>
      <c r="AO15" s="112" t="s">
        <v>3084</v>
      </c>
      <c r="AP15" s="112" t="s">
        <v>841</v>
      </c>
      <c r="AQ15" s="114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1"/>
      <c r="BJ15" s="112" t="s">
        <v>163</v>
      </c>
      <c r="BK15" s="110" t="s">
        <v>372</v>
      </c>
      <c r="BL15" s="110" t="s">
        <v>3086</v>
      </c>
      <c r="BM15" s="194">
        <v>16225</v>
      </c>
      <c r="BN15" s="76"/>
      <c r="BO15" s="37"/>
    </row>
    <row r="16" spans="1:87" x14ac:dyDescent="0.3">
      <c r="B16" s="37"/>
      <c r="C16" s="41"/>
      <c r="D16" s="118">
        <v>44452</v>
      </c>
      <c r="E16" s="119">
        <v>2</v>
      </c>
      <c r="F16" s="232">
        <v>0</v>
      </c>
      <c r="G16" s="233">
        <v>0</v>
      </c>
      <c r="H16" s="233"/>
      <c r="I16" s="233"/>
      <c r="J16" s="233">
        <f>G16</f>
        <v>0</v>
      </c>
      <c r="K16" s="233"/>
      <c r="L16" s="233"/>
      <c r="M16" s="233"/>
      <c r="N16" s="233">
        <v>0</v>
      </c>
      <c r="O16" s="233">
        <v>0</v>
      </c>
      <c r="P16" s="123">
        <v>989.81</v>
      </c>
      <c r="Q16" s="636" t="s">
        <v>833</v>
      </c>
      <c r="R16" s="122" t="s">
        <v>3077</v>
      </c>
      <c r="S16" s="234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3"/>
      <c r="AF16" s="123"/>
      <c r="AG16" s="123"/>
      <c r="AH16" s="123"/>
      <c r="AI16" s="123"/>
      <c r="AJ16" s="123"/>
      <c r="AK16" s="122"/>
      <c r="AL16" s="122"/>
      <c r="AM16" s="122"/>
      <c r="AN16" s="122"/>
      <c r="AO16" s="122"/>
      <c r="AP16" s="122"/>
      <c r="AQ16" s="124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1"/>
      <c r="BJ16" s="122" t="s">
        <v>1338</v>
      </c>
      <c r="BK16" s="119" t="s">
        <v>787</v>
      </c>
      <c r="BL16" s="119" t="s">
        <v>3086</v>
      </c>
      <c r="BM16" s="197">
        <v>989.81</v>
      </c>
      <c r="BN16" s="76"/>
      <c r="BO16" s="37"/>
    </row>
    <row r="17" spans="2:67" x14ac:dyDescent="0.3">
      <c r="B17" s="37"/>
      <c r="C17" s="41"/>
      <c r="D17" s="118">
        <v>44459</v>
      </c>
      <c r="E17" s="119">
        <v>3</v>
      </c>
      <c r="F17" s="232">
        <v>274050</v>
      </c>
      <c r="G17" s="233">
        <v>0</v>
      </c>
      <c r="H17" s="233">
        <v>236250</v>
      </c>
      <c r="I17" s="233">
        <v>37800</v>
      </c>
      <c r="J17" s="233">
        <v>274050</v>
      </c>
      <c r="K17" s="233">
        <v>0</v>
      </c>
      <c r="L17" s="233">
        <v>0</v>
      </c>
      <c r="M17" s="233">
        <v>0</v>
      </c>
      <c r="N17" s="233">
        <v>0</v>
      </c>
      <c r="O17" s="233">
        <v>274050</v>
      </c>
      <c r="P17" s="123">
        <v>395850</v>
      </c>
      <c r="Q17" s="636" t="s">
        <v>834</v>
      </c>
      <c r="R17" s="122" t="s">
        <v>3077</v>
      </c>
      <c r="S17" s="234"/>
      <c r="T17" s="122" t="s">
        <v>93</v>
      </c>
      <c r="U17" s="122" t="s">
        <v>94</v>
      </c>
      <c r="V17" s="122" t="s">
        <v>842</v>
      </c>
      <c r="W17" s="122" t="s">
        <v>843</v>
      </c>
      <c r="X17" s="122" t="s">
        <v>19</v>
      </c>
      <c r="Y17" s="122">
        <v>3</v>
      </c>
      <c r="Z17" s="122" t="s">
        <v>844</v>
      </c>
      <c r="AA17" s="122" t="s">
        <v>96</v>
      </c>
      <c r="AB17" s="122" t="s">
        <v>3078</v>
      </c>
      <c r="AC17" s="122" t="s">
        <v>3080</v>
      </c>
      <c r="AD17" s="122" t="s">
        <v>141</v>
      </c>
      <c r="AE17" s="123">
        <v>236250</v>
      </c>
      <c r="AF17" s="123">
        <v>0</v>
      </c>
      <c r="AG17" s="123">
        <v>37800</v>
      </c>
      <c r="AH17" s="123">
        <v>0</v>
      </c>
      <c r="AI17" s="123">
        <v>0</v>
      </c>
      <c r="AJ17" s="123">
        <v>274050</v>
      </c>
      <c r="AK17" s="122">
        <v>37800</v>
      </c>
      <c r="AL17" s="122" t="s">
        <v>98</v>
      </c>
      <c r="AM17" s="122" t="s">
        <v>104</v>
      </c>
      <c r="AN17" s="122" t="s">
        <v>105</v>
      </c>
      <c r="AO17" s="122" t="s">
        <v>3084</v>
      </c>
      <c r="AP17" s="122" t="s">
        <v>845</v>
      </c>
      <c r="AQ17" s="124"/>
      <c r="AR17" s="487" t="s">
        <v>93</v>
      </c>
      <c r="AS17" s="487" t="s">
        <v>106</v>
      </c>
      <c r="AT17" s="487" t="s">
        <v>469</v>
      </c>
      <c r="AU17" s="487" t="s">
        <v>21</v>
      </c>
      <c r="AV17" s="487">
        <v>100</v>
      </c>
      <c r="AW17" s="487" t="s">
        <v>2700</v>
      </c>
      <c r="AX17" s="487" t="s">
        <v>3047</v>
      </c>
      <c r="AY17" s="487" t="s">
        <v>3079</v>
      </c>
      <c r="AZ17" s="487" t="s">
        <v>2701</v>
      </c>
      <c r="BA17" s="487" t="s">
        <v>108</v>
      </c>
      <c r="BB17" s="487" t="s">
        <v>98</v>
      </c>
      <c r="BC17" s="487" t="s">
        <v>2702</v>
      </c>
      <c r="BD17" s="487" t="s">
        <v>2703</v>
      </c>
      <c r="BE17" s="487" t="s">
        <v>2704</v>
      </c>
      <c r="BF17" s="487" t="s">
        <v>109</v>
      </c>
      <c r="BG17" s="487" t="s">
        <v>110</v>
      </c>
      <c r="BH17" s="487" t="s">
        <v>2705</v>
      </c>
      <c r="BI17" s="121"/>
      <c r="BJ17" s="122" t="s">
        <v>204</v>
      </c>
      <c r="BK17" s="119" t="s">
        <v>359</v>
      </c>
      <c r="BL17" s="119" t="s">
        <v>3086</v>
      </c>
      <c r="BM17" s="197">
        <v>395850</v>
      </c>
      <c r="BN17" s="76"/>
      <c r="BO17" s="37"/>
    </row>
    <row r="18" spans="2:67" x14ac:dyDescent="0.3">
      <c r="B18" s="37"/>
      <c r="C18" s="41"/>
      <c r="D18" s="118">
        <v>44459</v>
      </c>
      <c r="E18" s="119">
        <v>4</v>
      </c>
      <c r="F18" s="232">
        <v>121800</v>
      </c>
      <c r="G18" s="233">
        <v>0</v>
      </c>
      <c r="H18" s="233">
        <v>105000</v>
      </c>
      <c r="I18" s="233">
        <v>16800</v>
      </c>
      <c r="J18" s="233">
        <v>121800</v>
      </c>
      <c r="K18" s="233">
        <v>0</v>
      </c>
      <c r="L18" s="233">
        <v>0</v>
      </c>
      <c r="M18" s="233">
        <v>0</v>
      </c>
      <c r="N18" s="233">
        <v>0</v>
      </c>
      <c r="O18" s="233">
        <v>121800</v>
      </c>
      <c r="P18" s="123"/>
      <c r="Q18" s="636"/>
      <c r="R18" s="122" t="s">
        <v>3077</v>
      </c>
      <c r="S18" s="234"/>
      <c r="T18" s="122" t="s">
        <v>93</v>
      </c>
      <c r="U18" s="122" t="s">
        <v>94</v>
      </c>
      <c r="V18" s="122" t="s">
        <v>317</v>
      </c>
      <c r="W18" s="122" t="s">
        <v>846</v>
      </c>
      <c r="X18" s="122" t="s">
        <v>19</v>
      </c>
      <c r="Y18" s="122">
        <v>4</v>
      </c>
      <c r="Z18" s="122" t="s">
        <v>847</v>
      </c>
      <c r="AA18" s="122" t="s">
        <v>96</v>
      </c>
      <c r="AB18" s="122" t="s">
        <v>3078</v>
      </c>
      <c r="AC18" s="122" t="s">
        <v>3080</v>
      </c>
      <c r="AD18" s="122" t="s">
        <v>141</v>
      </c>
      <c r="AE18" s="123">
        <v>105000</v>
      </c>
      <c r="AF18" s="123">
        <v>0</v>
      </c>
      <c r="AG18" s="123">
        <v>16800</v>
      </c>
      <c r="AH18" s="123">
        <v>0</v>
      </c>
      <c r="AI18" s="123">
        <v>0</v>
      </c>
      <c r="AJ18" s="123">
        <v>121800</v>
      </c>
      <c r="AK18" s="122">
        <v>16800</v>
      </c>
      <c r="AL18" s="122" t="s">
        <v>98</v>
      </c>
      <c r="AM18" s="122" t="s">
        <v>104</v>
      </c>
      <c r="AN18" s="122" t="s">
        <v>105</v>
      </c>
      <c r="AO18" s="122" t="s">
        <v>3084</v>
      </c>
      <c r="AP18" s="122" t="s">
        <v>848</v>
      </c>
      <c r="AQ18" s="124"/>
      <c r="AR18" s="487" t="s">
        <v>93</v>
      </c>
      <c r="AS18" s="487" t="s">
        <v>106</v>
      </c>
      <c r="AT18" s="487" t="s">
        <v>469</v>
      </c>
      <c r="AU18" s="487" t="s">
        <v>21</v>
      </c>
      <c r="AV18" s="487">
        <v>100</v>
      </c>
      <c r="AW18" s="487" t="s">
        <v>2700</v>
      </c>
      <c r="AX18" s="487" t="s">
        <v>3047</v>
      </c>
      <c r="AY18" s="487" t="s">
        <v>3085</v>
      </c>
      <c r="AZ18" s="487" t="s">
        <v>2701</v>
      </c>
      <c r="BA18" s="487" t="s">
        <v>108</v>
      </c>
      <c r="BB18" s="487" t="s">
        <v>98</v>
      </c>
      <c r="BC18" s="487" t="s">
        <v>2702</v>
      </c>
      <c r="BD18" s="487" t="s">
        <v>2703</v>
      </c>
      <c r="BE18" s="487" t="s">
        <v>2704</v>
      </c>
      <c r="BF18" s="487" t="s">
        <v>109</v>
      </c>
      <c r="BG18" s="487" t="s">
        <v>110</v>
      </c>
      <c r="BH18" s="487" t="s">
        <v>2705</v>
      </c>
      <c r="BI18" s="121"/>
      <c r="BJ18" s="122"/>
      <c r="BK18" s="235"/>
      <c r="BL18" s="235"/>
      <c r="BM18" s="236"/>
      <c r="BN18" s="76"/>
      <c r="BO18" s="37"/>
    </row>
    <row r="19" spans="2:67" x14ac:dyDescent="0.3">
      <c r="B19" s="37"/>
      <c r="C19" s="41"/>
      <c r="D19" s="118">
        <v>44459</v>
      </c>
      <c r="E19" s="119">
        <v>5</v>
      </c>
      <c r="F19" s="232">
        <v>31666.500000000004</v>
      </c>
      <c r="G19" s="233">
        <v>31666.500000000004</v>
      </c>
      <c r="H19" s="233">
        <v>0</v>
      </c>
      <c r="I19" s="233">
        <v>0</v>
      </c>
      <c r="J19" s="233">
        <v>31666.500000000004</v>
      </c>
      <c r="K19" s="233">
        <v>0</v>
      </c>
      <c r="L19" s="233">
        <v>0</v>
      </c>
      <c r="M19" s="233">
        <v>0</v>
      </c>
      <c r="N19" s="233">
        <v>0</v>
      </c>
      <c r="O19" s="233">
        <v>31666.500000000004</v>
      </c>
      <c r="P19" s="123">
        <v>59249.9</v>
      </c>
      <c r="Q19" s="636" t="s">
        <v>834</v>
      </c>
      <c r="R19" s="122" t="s">
        <v>3077</v>
      </c>
      <c r="S19" s="234"/>
      <c r="T19" s="122" t="s">
        <v>93</v>
      </c>
      <c r="U19" s="122" t="s">
        <v>94</v>
      </c>
      <c r="V19" s="122" t="s">
        <v>180</v>
      </c>
      <c r="W19" s="122" t="s">
        <v>849</v>
      </c>
      <c r="X19" s="122" t="s">
        <v>27</v>
      </c>
      <c r="Y19" s="122">
        <v>5</v>
      </c>
      <c r="Z19" s="122" t="s">
        <v>850</v>
      </c>
      <c r="AA19" s="122" t="s">
        <v>96</v>
      </c>
      <c r="AB19" s="122" t="s">
        <v>3078</v>
      </c>
      <c r="AC19" s="122" t="s">
        <v>3080</v>
      </c>
      <c r="AD19" s="122" t="s">
        <v>97</v>
      </c>
      <c r="AE19" s="123">
        <v>31666.5</v>
      </c>
      <c r="AF19" s="123">
        <v>0</v>
      </c>
      <c r="AG19" s="123">
        <v>0</v>
      </c>
      <c r="AH19" s="123">
        <v>0</v>
      </c>
      <c r="AI19" s="123">
        <v>0</v>
      </c>
      <c r="AJ19" s="123">
        <v>31666.5</v>
      </c>
      <c r="AK19" s="122">
        <v>0</v>
      </c>
      <c r="AL19" s="122" t="s">
        <v>98</v>
      </c>
      <c r="AM19" s="122" t="s">
        <v>104</v>
      </c>
      <c r="AN19" s="122" t="s">
        <v>105</v>
      </c>
      <c r="AO19" s="122" t="s">
        <v>3084</v>
      </c>
      <c r="AP19" s="122" t="s">
        <v>851</v>
      </c>
      <c r="AQ19" s="124"/>
      <c r="AR19" s="487" t="s">
        <v>93</v>
      </c>
      <c r="AS19" s="487" t="s">
        <v>106</v>
      </c>
      <c r="AT19" s="487" t="s">
        <v>469</v>
      </c>
      <c r="AU19" s="487" t="s">
        <v>21</v>
      </c>
      <c r="AV19" s="487">
        <v>100</v>
      </c>
      <c r="AW19" s="487" t="s">
        <v>2706</v>
      </c>
      <c r="AX19" s="487" t="s">
        <v>3047</v>
      </c>
      <c r="AY19" s="487" t="s">
        <v>3085</v>
      </c>
      <c r="AZ19" s="487" t="s">
        <v>2701</v>
      </c>
      <c r="BA19" s="487" t="s">
        <v>108</v>
      </c>
      <c r="BB19" s="487" t="s">
        <v>98</v>
      </c>
      <c r="BC19" s="487" t="s">
        <v>2707</v>
      </c>
      <c r="BD19" s="487" t="s">
        <v>2708</v>
      </c>
      <c r="BE19" s="487" t="s">
        <v>2709</v>
      </c>
      <c r="BF19" s="487" t="s">
        <v>109</v>
      </c>
      <c r="BG19" s="487" t="s">
        <v>110</v>
      </c>
      <c r="BH19" s="487" t="s">
        <v>2710</v>
      </c>
      <c r="BI19" s="121"/>
      <c r="BJ19" s="122" t="s">
        <v>205</v>
      </c>
      <c r="BK19" s="119" t="s">
        <v>359</v>
      </c>
      <c r="BL19" s="119" t="s">
        <v>3086</v>
      </c>
      <c r="BM19" s="197">
        <v>59249.9</v>
      </c>
      <c r="BN19" s="76"/>
      <c r="BO19" s="37"/>
    </row>
    <row r="20" spans="2:67" x14ac:dyDescent="0.3">
      <c r="B20" s="37"/>
      <c r="C20" s="41"/>
      <c r="D20" s="118">
        <v>44459</v>
      </c>
      <c r="E20" s="119">
        <v>6</v>
      </c>
      <c r="F20" s="232">
        <v>27583.4</v>
      </c>
      <c r="G20" s="233">
        <v>27583.4</v>
      </c>
      <c r="H20" s="233">
        <v>0</v>
      </c>
      <c r="I20" s="233">
        <v>0</v>
      </c>
      <c r="J20" s="233">
        <v>27583.4</v>
      </c>
      <c r="K20" s="233">
        <v>0</v>
      </c>
      <c r="L20" s="233">
        <v>0</v>
      </c>
      <c r="M20" s="233">
        <v>0</v>
      </c>
      <c r="N20" s="233">
        <v>0</v>
      </c>
      <c r="O20" s="233">
        <v>27583.4</v>
      </c>
      <c r="P20" s="123"/>
      <c r="Q20" s="636"/>
      <c r="R20" s="122" t="s">
        <v>3077</v>
      </c>
      <c r="S20" s="234"/>
      <c r="T20" s="122" t="s">
        <v>93</v>
      </c>
      <c r="U20" s="122" t="s">
        <v>94</v>
      </c>
      <c r="V20" s="122" t="s">
        <v>185</v>
      </c>
      <c r="W20" s="122" t="s">
        <v>852</v>
      </c>
      <c r="X20" s="122" t="s">
        <v>27</v>
      </c>
      <c r="Y20" s="122">
        <v>6</v>
      </c>
      <c r="Z20" s="122" t="s">
        <v>853</v>
      </c>
      <c r="AA20" s="122" t="s">
        <v>96</v>
      </c>
      <c r="AB20" s="122" t="s">
        <v>3078</v>
      </c>
      <c r="AC20" s="122" t="s">
        <v>3080</v>
      </c>
      <c r="AD20" s="122" t="s">
        <v>97</v>
      </c>
      <c r="AE20" s="123">
        <v>27583.4</v>
      </c>
      <c r="AF20" s="123">
        <v>0</v>
      </c>
      <c r="AG20" s="123">
        <v>0</v>
      </c>
      <c r="AH20" s="123">
        <v>0</v>
      </c>
      <c r="AI20" s="123">
        <v>0</v>
      </c>
      <c r="AJ20" s="123">
        <v>27583.4</v>
      </c>
      <c r="AK20" s="122">
        <v>0</v>
      </c>
      <c r="AL20" s="122" t="s">
        <v>98</v>
      </c>
      <c r="AM20" s="122" t="s">
        <v>104</v>
      </c>
      <c r="AN20" s="122" t="s">
        <v>105</v>
      </c>
      <c r="AO20" s="122" t="s">
        <v>3084</v>
      </c>
      <c r="AP20" s="122" t="s">
        <v>854</v>
      </c>
      <c r="AQ20" s="124"/>
      <c r="AR20" s="487" t="s">
        <v>93</v>
      </c>
      <c r="AS20" s="487" t="s">
        <v>106</v>
      </c>
      <c r="AT20" s="487" t="s">
        <v>469</v>
      </c>
      <c r="AU20" s="487" t="s">
        <v>21</v>
      </c>
      <c r="AV20" s="487">
        <v>100</v>
      </c>
      <c r="AW20" s="487" t="s">
        <v>2706</v>
      </c>
      <c r="AX20" s="487" t="s">
        <v>3047</v>
      </c>
      <c r="AY20" s="487" t="s">
        <v>3085</v>
      </c>
      <c r="AZ20" s="487" t="s">
        <v>2701</v>
      </c>
      <c r="BA20" s="487" t="s">
        <v>108</v>
      </c>
      <c r="BB20" s="487" t="s">
        <v>98</v>
      </c>
      <c r="BC20" s="487" t="s">
        <v>2707</v>
      </c>
      <c r="BD20" s="487" t="s">
        <v>2708</v>
      </c>
      <c r="BE20" s="487" t="s">
        <v>2709</v>
      </c>
      <c r="BF20" s="487" t="s">
        <v>109</v>
      </c>
      <c r="BG20" s="487" t="s">
        <v>110</v>
      </c>
      <c r="BH20" s="487" t="s">
        <v>2710</v>
      </c>
      <c r="BI20" s="121"/>
      <c r="BJ20" s="122"/>
      <c r="BK20" s="235"/>
      <c r="BL20" s="235"/>
      <c r="BM20" s="236"/>
      <c r="BN20" s="76"/>
      <c r="BO20" s="37"/>
    </row>
    <row r="21" spans="2:67" x14ac:dyDescent="0.3">
      <c r="B21" s="37"/>
      <c r="C21" s="41"/>
      <c r="D21" s="118">
        <v>44460</v>
      </c>
      <c r="E21" s="119">
        <v>7</v>
      </c>
      <c r="F21" s="232">
        <v>12980</v>
      </c>
      <c r="G21" s="233">
        <v>12980</v>
      </c>
      <c r="H21" s="233">
        <v>0</v>
      </c>
      <c r="I21" s="233">
        <v>0</v>
      </c>
      <c r="J21" s="233">
        <v>12980</v>
      </c>
      <c r="K21" s="233">
        <v>0</v>
      </c>
      <c r="L21" s="233">
        <v>0</v>
      </c>
      <c r="M21" s="233">
        <v>0</v>
      </c>
      <c r="N21" s="233">
        <v>0</v>
      </c>
      <c r="O21" s="233">
        <v>12980</v>
      </c>
      <c r="P21" s="123">
        <v>12980</v>
      </c>
      <c r="Q21" s="636" t="s">
        <v>834</v>
      </c>
      <c r="R21" s="122" t="s">
        <v>3077</v>
      </c>
      <c r="S21" s="234"/>
      <c r="T21" s="122" t="s">
        <v>93</v>
      </c>
      <c r="U21" s="122" t="s">
        <v>94</v>
      </c>
      <c r="V21" s="122" t="s">
        <v>521</v>
      </c>
      <c r="W21" s="122" t="s">
        <v>855</v>
      </c>
      <c r="X21" s="122" t="s">
        <v>27</v>
      </c>
      <c r="Y21" s="122">
        <v>7</v>
      </c>
      <c r="Z21" s="122" t="s">
        <v>856</v>
      </c>
      <c r="AA21" s="122" t="s">
        <v>96</v>
      </c>
      <c r="AB21" s="122" t="s">
        <v>3078</v>
      </c>
      <c r="AC21" s="122" t="s">
        <v>3080</v>
      </c>
      <c r="AD21" s="122" t="s">
        <v>97</v>
      </c>
      <c r="AE21" s="123">
        <v>12980</v>
      </c>
      <c r="AF21" s="123">
        <v>0</v>
      </c>
      <c r="AG21" s="123">
        <v>0</v>
      </c>
      <c r="AH21" s="123">
        <v>0</v>
      </c>
      <c r="AI21" s="123">
        <v>0</v>
      </c>
      <c r="AJ21" s="123">
        <v>12980</v>
      </c>
      <c r="AK21" s="122">
        <v>0</v>
      </c>
      <c r="AL21" s="122" t="s">
        <v>98</v>
      </c>
      <c r="AM21" s="122" t="s">
        <v>99</v>
      </c>
      <c r="AN21" s="122" t="s">
        <v>100</v>
      </c>
      <c r="AO21" s="122" t="s">
        <v>3084</v>
      </c>
      <c r="AP21" s="122" t="s">
        <v>857</v>
      </c>
      <c r="AQ21" s="124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1"/>
      <c r="BJ21" s="122" t="s">
        <v>214</v>
      </c>
      <c r="BK21" s="119" t="s">
        <v>521</v>
      </c>
      <c r="BL21" s="119" t="s">
        <v>3086</v>
      </c>
      <c r="BM21" s="197">
        <v>12980</v>
      </c>
      <c r="BN21" s="76"/>
      <c r="BO21" s="37"/>
    </row>
    <row r="22" spans="2:67" x14ac:dyDescent="0.3">
      <c r="B22" s="37"/>
      <c r="C22" s="41"/>
      <c r="D22" s="118">
        <v>44466</v>
      </c>
      <c r="E22" s="119">
        <v>8</v>
      </c>
      <c r="F22" s="232">
        <v>374</v>
      </c>
      <c r="G22" s="233">
        <v>374</v>
      </c>
      <c r="H22" s="233">
        <v>0</v>
      </c>
      <c r="I22" s="233">
        <v>0</v>
      </c>
      <c r="J22" s="233">
        <v>374</v>
      </c>
      <c r="K22" s="233">
        <v>0</v>
      </c>
      <c r="L22" s="233">
        <v>0</v>
      </c>
      <c r="M22" s="233">
        <v>0</v>
      </c>
      <c r="N22" s="233">
        <v>0</v>
      </c>
      <c r="O22" s="233">
        <v>374</v>
      </c>
      <c r="P22" s="123">
        <v>375</v>
      </c>
      <c r="Q22" s="636" t="s">
        <v>834</v>
      </c>
      <c r="R22" s="122" t="s">
        <v>3077</v>
      </c>
      <c r="S22" s="234"/>
      <c r="T22" s="122" t="s">
        <v>93</v>
      </c>
      <c r="U22" s="122" t="s">
        <v>94</v>
      </c>
      <c r="V22" s="122" t="s">
        <v>611</v>
      </c>
      <c r="W22" s="122" t="s">
        <v>858</v>
      </c>
      <c r="X22" s="122" t="s">
        <v>19</v>
      </c>
      <c r="Y22" s="122">
        <v>8</v>
      </c>
      <c r="Z22" s="122" t="s">
        <v>859</v>
      </c>
      <c r="AA22" s="122" t="s">
        <v>96</v>
      </c>
      <c r="AB22" s="122" t="s">
        <v>3078</v>
      </c>
      <c r="AC22" s="122" t="s">
        <v>3080</v>
      </c>
      <c r="AD22" s="122" t="s">
        <v>97</v>
      </c>
      <c r="AE22" s="123">
        <v>374</v>
      </c>
      <c r="AF22" s="123">
        <v>0</v>
      </c>
      <c r="AG22" s="123">
        <v>0</v>
      </c>
      <c r="AH22" s="123">
        <v>0</v>
      </c>
      <c r="AI22" s="123">
        <v>0</v>
      </c>
      <c r="AJ22" s="123">
        <v>374</v>
      </c>
      <c r="AK22" s="122">
        <v>0</v>
      </c>
      <c r="AL22" s="122" t="s">
        <v>98</v>
      </c>
      <c r="AM22" s="122" t="s">
        <v>99</v>
      </c>
      <c r="AN22" s="122" t="s">
        <v>100</v>
      </c>
      <c r="AO22" s="122" t="s">
        <v>3084</v>
      </c>
      <c r="AP22" s="122" t="s">
        <v>860</v>
      </c>
      <c r="AQ22" s="124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1"/>
      <c r="BJ22" s="122" t="s">
        <v>254</v>
      </c>
      <c r="BK22" s="119" t="s">
        <v>611</v>
      </c>
      <c r="BL22" s="119" t="s">
        <v>3086</v>
      </c>
      <c r="BM22" s="197">
        <v>375</v>
      </c>
      <c r="BN22" s="76"/>
      <c r="BO22" s="37"/>
    </row>
    <row r="23" spans="2:67" x14ac:dyDescent="0.3">
      <c r="B23" s="37"/>
      <c r="C23" s="41"/>
      <c r="D23" s="118">
        <v>44466</v>
      </c>
      <c r="E23" s="119">
        <v>9</v>
      </c>
      <c r="F23" s="232">
        <v>1</v>
      </c>
      <c r="G23" s="233">
        <v>1</v>
      </c>
      <c r="H23" s="233">
        <v>0</v>
      </c>
      <c r="I23" s="233">
        <v>0</v>
      </c>
      <c r="J23" s="233">
        <v>1</v>
      </c>
      <c r="K23" s="233">
        <v>0</v>
      </c>
      <c r="L23" s="233">
        <v>0</v>
      </c>
      <c r="M23" s="233">
        <v>0</v>
      </c>
      <c r="N23" s="233">
        <v>0</v>
      </c>
      <c r="O23" s="233">
        <v>1</v>
      </c>
      <c r="P23" s="123"/>
      <c r="Q23" s="636"/>
      <c r="R23" s="122" t="s">
        <v>3077</v>
      </c>
      <c r="S23" s="234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3"/>
      <c r="AF23" s="123"/>
      <c r="AG23" s="123"/>
      <c r="AH23" s="123"/>
      <c r="AI23" s="123"/>
      <c r="AJ23" s="123"/>
      <c r="AK23" s="122"/>
      <c r="AL23" s="122"/>
      <c r="AM23" s="122"/>
      <c r="AN23" s="122"/>
      <c r="AO23" s="122"/>
      <c r="AP23" s="122"/>
      <c r="AQ23" s="124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1"/>
      <c r="BJ23" s="122"/>
      <c r="BK23" s="235"/>
      <c r="BL23" s="235"/>
      <c r="BM23" s="236"/>
      <c r="BN23" s="76"/>
      <c r="BO23" s="37"/>
    </row>
    <row r="24" spans="2:67" x14ac:dyDescent="0.3">
      <c r="B24" s="37"/>
      <c r="C24" s="41"/>
      <c r="D24" s="118">
        <v>44459</v>
      </c>
      <c r="E24" s="119">
        <v>10</v>
      </c>
      <c r="F24" s="232">
        <v>58092.12</v>
      </c>
      <c r="G24" s="233">
        <v>58092.12</v>
      </c>
      <c r="H24" s="233">
        <v>0</v>
      </c>
      <c r="I24" s="233">
        <v>0</v>
      </c>
      <c r="J24" s="233">
        <v>58092.12</v>
      </c>
      <c r="K24" s="233">
        <v>0</v>
      </c>
      <c r="L24" s="233">
        <v>0</v>
      </c>
      <c r="M24" s="233">
        <v>0</v>
      </c>
      <c r="N24" s="233">
        <v>0</v>
      </c>
      <c r="O24" s="233">
        <v>58092.12</v>
      </c>
      <c r="P24" s="123">
        <v>3312434.1</v>
      </c>
      <c r="Q24" s="636" t="s">
        <v>834</v>
      </c>
      <c r="R24" s="122" t="s">
        <v>3077</v>
      </c>
      <c r="S24" s="234"/>
      <c r="T24" s="122" t="s">
        <v>93</v>
      </c>
      <c r="U24" s="122" t="s">
        <v>94</v>
      </c>
      <c r="V24" s="122" t="s">
        <v>199</v>
      </c>
      <c r="W24" s="122" t="s">
        <v>861</v>
      </c>
      <c r="X24" s="122" t="s">
        <v>19</v>
      </c>
      <c r="Y24" s="122">
        <v>10</v>
      </c>
      <c r="Z24" s="122" t="s">
        <v>862</v>
      </c>
      <c r="AA24" s="122" t="s">
        <v>96</v>
      </c>
      <c r="AB24" s="122" t="s">
        <v>3078</v>
      </c>
      <c r="AC24" s="122" t="s">
        <v>3080</v>
      </c>
      <c r="AD24" s="122" t="s">
        <v>97</v>
      </c>
      <c r="AE24" s="123">
        <v>58092.12</v>
      </c>
      <c r="AF24" s="123">
        <v>0</v>
      </c>
      <c r="AG24" s="123">
        <v>0</v>
      </c>
      <c r="AH24" s="123">
        <v>0</v>
      </c>
      <c r="AI24" s="123">
        <v>0</v>
      </c>
      <c r="AJ24" s="123">
        <v>58092.12</v>
      </c>
      <c r="AK24" s="122">
        <v>0</v>
      </c>
      <c r="AL24" s="122" t="s">
        <v>98</v>
      </c>
      <c r="AM24" s="122" t="s">
        <v>104</v>
      </c>
      <c r="AN24" s="122" t="s">
        <v>105</v>
      </c>
      <c r="AO24" s="122" t="s">
        <v>3084</v>
      </c>
      <c r="AP24" s="122" t="s">
        <v>863</v>
      </c>
      <c r="AQ24" s="124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1"/>
      <c r="BJ24" s="122" t="s">
        <v>206</v>
      </c>
      <c r="BK24" s="119" t="s">
        <v>359</v>
      </c>
      <c r="BL24" s="119" t="s">
        <v>3086</v>
      </c>
      <c r="BM24" s="197">
        <v>3312434.1</v>
      </c>
      <c r="BN24" s="76"/>
      <c r="BO24" s="37"/>
    </row>
    <row r="25" spans="2:67" x14ac:dyDescent="0.3">
      <c r="B25" s="37"/>
      <c r="C25" s="41"/>
      <c r="D25" s="118">
        <v>44459</v>
      </c>
      <c r="E25" s="119">
        <v>11</v>
      </c>
      <c r="F25" s="232">
        <v>7101.5</v>
      </c>
      <c r="G25" s="233">
        <v>7101.5</v>
      </c>
      <c r="H25" s="233">
        <v>0</v>
      </c>
      <c r="I25" s="233">
        <v>0</v>
      </c>
      <c r="J25" s="233">
        <v>7101.5</v>
      </c>
      <c r="K25" s="233">
        <v>0</v>
      </c>
      <c r="L25" s="233">
        <v>0</v>
      </c>
      <c r="M25" s="233">
        <v>0</v>
      </c>
      <c r="N25" s="233">
        <v>0</v>
      </c>
      <c r="O25" s="233">
        <v>7101.5</v>
      </c>
      <c r="P25" s="123"/>
      <c r="Q25" s="636"/>
      <c r="R25" s="122" t="s">
        <v>3077</v>
      </c>
      <c r="S25" s="234"/>
      <c r="T25" s="122" t="s">
        <v>93</v>
      </c>
      <c r="U25" s="122" t="s">
        <v>94</v>
      </c>
      <c r="V25" s="122" t="s">
        <v>224</v>
      </c>
      <c r="W25" s="122" t="s">
        <v>864</v>
      </c>
      <c r="X25" s="122" t="s">
        <v>19</v>
      </c>
      <c r="Y25" s="122">
        <v>11</v>
      </c>
      <c r="Z25" s="122" t="s">
        <v>865</v>
      </c>
      <c r="AA25" s="122" t="s">
        <v>96</v>
      </c>
      <c r="AB25" s="122" t="s">
        <v>3078</v>
      </c>
      <c r="AC25" s="122" t="s">
        <v>3080</v>
      </c>
      <c r="AD25" s="122" t="s">
        <v>97</v>
      </c>
      <c r="AE25" s="123">
        <v>7101.5</v>
      </c>
      <c r="AF25" s="123">
        <v>0</v>
      </c>
      <c r="AG25" s="123">
        <v>0</v>
      </c>
      <c r="AH25" s="123">
        <v>0</v>
      </c>
      <c r="AI25" s="123">
        <v>0</v>
      </c>
      <c r="AJ25" s="123">
        <v>7101.5</v>
      </c>
      <c r="AK25" s="122">
        <v>0</v>
      </c>
      <c r="AL25" s="122" t="s">
        <v>98</v>
      </c>
      <c r="AM25" s="122" t="s">
        <v>104</v>
      </c>
      <c r="AN25" s="122" t="s">
        <v>105</v>
      </c>
      <c r="AO25" s="122" t="s">
        <v>3084</v>
      </c>
      <c r="AP25" s="122" t="s">
        <v>866</v>
      </c>
      <c r="AQ25" s="124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1"/>
      <c r="BJ25" s="122"/>
      <c r="BK25" s="235"/>
      <c r="BL25" s="235"/>
      <c r="BM25" s="236"/>
      <c r="BN25" s="76"/>
      <c r="BO25" s="37"/>
    </row>
    <row r="26" spans="2:67" x14ac:dyDescent="0.3">
      <c r="B26" s="37"/>
      <c r="C26" s="41"/>
      <c r="D26" s="118">
        <v>44459</v>
      </c>
      <c r="E26" s="119">
        <v>12</v>
      </c>
      <c r="F26" s="232">
        <v>42878.01</v>
      </c>
      <c r="G26" s="233">
        <v>-1.2499999997999112E-2</v>
      </c>
      <c r="H26" s="233">
        <v>36963.8125</v>
      </c>
      <c r="I26" s="233">
        <v>5914.21</v>
      </c>
      <c r="J26" s="233">
        <v>42878.01</v>
      </c>
      <c r="K26" s="233">
        <v>0</v>
      </c>
      <c r="L26" s="233">
        <v>0</v>
      </c>
      <c r="M26" s="233">
        <v>0</v>
      </c>
      <c r="N26" s="233">
        <v>0</v>
      </c>
      <c r="O26" s="233">
        <v>42878.01</v>
      </c>
      <c r="P26" s="123"/>
      <c r="Q26" s="636"/>
      <c r="R26" s="122" t="s">
        <v>3077</v>
      </c>
      <c r="S26" s="234"/>
      <c r="T26" s="122" t="s">
        <v>93</v>
      </c>
      <c r="U26" s="122" t="s">
        <v>94</v>
      </c>
      <c r="V26" s="122" t="s">
        <v>199</v>
      </c>
      <c r="W26" s="122" t="s">
        <v>867</v>
      </c>
      <c r="X26" s="122" t="s">
        <v>19</v>
      </c>
      <c r="Y26" s="122">
        <v>12</v>
      </c>
      <c r="Z26" s="122" t="s">
        <v>868</v>
      </c>
      <c r="AA26" s="122" t="s">
        <v>96</v>
      </c>
      <c r="AB26" s="122" t="s">
        <v>3078</v>
      </c>
      <c r="AC26" s="122" t="s">
        <v>3080</v>
      </c>
      <c r="AD26" s="122" t="s">
        <v>97</v>
      </c>
      <c r="AE26" s="123">
        <v>36963.800000000003</v>
      </c>
      <c r="AF26" s="123">
        <v>0</v>
      </c>
      <c r="AG26" s="123">
        <v>5914.21</v>
      </c>
      <c r="AH26" s="123">
        <v>0</v>
      </c>
      <c r="AI26" s="123">
        <v>0</v>
      </c>
      <c r="AJ26" s="123">
        <v>42878.01</v>
      </c>
      <c r="AK26" s="122">
        <v>5914.21</v>
      </c>
      <c r="AL26" s="122" t="s">
        <v>98</v>
      </c>
      <c r="AM26" s="122" t="s">
        <v>104</v>
      </c>
      <c r="AN26" s="122" t="s">
        <v>105</v>
      </c>
      <c r="AO26" s="122" t="s">
        <v>3084</v>
      </c>
      <c r="AP26" s="122" t="s">
        <v>869</v>
      </c>
      <c r="AQ26" s="124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1"/>
      <c r="BJ26" s="122"/>
      <c r="BK26" s="235"/>
      <c r="BL26" s="235"/>
      <c r="BM26" s="236"/>
      <c r="BN26" s="76"/>
      <c r="BO26" s="37"/>
    </row>
    <row r="27" spans="2:67" x14ac:dyDescent="0.3">
      <c r="B27" s="37"/>
      <c r="C27" s="41"/>
      <c r="D27" s="118">
        <v>44459</v>
      </c>
      <c r="E27" s="119">
        <v>13</v>
      </c>
      <c r="F27" s="232">
        <v>4608.45</v>
      </c>
      <c r="G27" s="233">
        <v>-1.2500000000159162E-2</v>
      </c>
      <c r="H27" s="233">
        <v>3972.8125</v>
      </c>
      <c r="I27" s="233">
        <v>635.65</v>
      </c>
      <c r="J27" s="233">
        <v>4608.45</v>
      </c>
      <c r="K27" s="233">
        <v>0</v>
      </c>
      <c r="L27" s="233">
        <v>0</v>
      </c>
      <c r="M27" s="233">
        <v>0</v>
      </c>
      <c r="N27" s="233">
        <v>0</v>
      </c>
      <c r="O27" s="233">
        <v>4608.45</v>
      </c>
      <c r="P27" s="123"/>
      <c r="Q27" s="636"/>
      <c r="R27" s="122" t="s">
        <v>3077</v>
      </c>
      <c r="S27" s="234"/>
      <c r="T27" s="122" t="s">
        <v>93</v>
      </c>
      <c r="U27" s="122" t="s">
        <v>94</v>
      </c>
      <c r="V27" s="122" t="s">
        <v>199</v>
      </c>
      <c r="W27" s="122" t="s">
        <v>870</v>
      </c>
      <c r="X27" s="122" t="s">
        <v>19</v>
      </c>
      <c r="Y27" s="122">
        <v>13</v>
      </c>
      <c r="Z27" s="122" t="s">
        <v>871</v>
      </c>
      <c r="AA27" s="122" t="s">
        <v>96</v>
      </c>
      <c r="AB27" s="122" t="s">
        <v>3078</v>
      </c>
      <c r="AC27" s="122" t="s">
        <v>3080</v>
      </c>
      <c r="AD27" s="122" t="s">
        <v>97</v>
      </c>
      <c r="AE27" s="123">
        <v>3972.8</v>
      </c>
      <c r="AF27" s="123">
        <v>0</v>
      </c>
      <c r="AG27" s="123">
        <v>635.65</v>
      </c>
      <c r="AH27" s="123">
        <v>0</v>
      </c>
      <c r="AI27" s="123">
        <v>0</v>
      </c>
      <c r="AJ27" s="123">
        <v>4608.45</v>
      </c>
      <c r="AK27" s="122">
        <v>635.65</v>
      </c>
      <c r="AL27" s="122" t="s">
        <v>98</v>
      </c>
      <c r="AM27" s="122" t="s">
        <v>104</v>
      </c>
      <c r="AN27" s="122" t="s">
        <v>105</v>
      </c>
      <c r="AO27" s="122" t="s">
        <v>3084</v>
      </c>
      <c r="AP27" s="122" t="s">
        <v>872</v>
      </c>
      <c r="AQ27" s="124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1"/>
      <c r="BJ27" s="122"/>
      <c r="BK27" s="235"/>
      <c r="BL27" s="235"/>
      <c r="BM27" s="236"/>
      <c r="BN27" s="76"/>
      <c r="BO27" s="37"/>
    </row>
    <row r="28" spans="2:67" x14ac:dyDescent="0.3">
      <c r="B28" s="37"/>
      <c r="C28" s="41"/>
      <c r="D28" s="118">
        <v>44459</v>
      </c>
      <c r="E28" s="119">
        <v>14</v>
      </c>
      <c r="F28" s="232">
        <v>95317.17</v>
      </c>
      <c r="G28" s="233">
        <v>95317.17</v>
      </c>
      <c r="H28" s="233">
        <v>0</v>
      </c>
      <c r="I28" s="233">
        <v>0</v>
      </c>
      <c r="J28" s="233">
        <v>95317.17</v>
      </c>
      <c r="K28" s="233">
        <v>0</v>
      </c>
      <c r="L28" s="233">
        <v>0</v>
      </c>
      <c r="M28" s="233">
        <v>0</v>
      </c>
      <c r="N28" s="233">
        <v>0</v>
      </c>
      <c r="O28" s="233">
        <v>95317.17</v>
      </c>
      <c r="P28" s="123"/>
      <c r="Q28" s="636"/>
      <c r="R28" s="122" t="s">
        <v>3077</v>
      </c>
      <c r="S28" s="234"/>
      <c r="T28" s="122" t="s">
        <v>93</v>
      </c>
      <c r="U28" s="122" t="s">
        <v>94</v>
      </c>
      <c r="V28" s="122" t="s">
        <v>199</v>
      </c>
      <c r="W28" s="122" t="s">
        <v>873</v>
      </c>
      <c r="X28" s="122" t="s">
        <v>19</v>
      </c>
      <c r="Y28" s="122">
        <v>14</v>
      </c>
      <c r="Z28" s="122" t="s">
        <v>874</v>
      </c>
      <c r="AA28" s="122" t="s">
        <v>96</v>
      </c>
      <c r="AB28" s="122" t="s">
        <v>3078</v>
      </c>
      <c r="AC28" s="122" t="s">
        <v>3080</v>
      </c>
      <c r="AD28" s="122" t="s">
        <v>97</v>
      </c>
      <c r="AE28" s="123">
        <v>95317.17</v>
      </c>
      <c r="AF28" s="123">
        <v>0</v>
      </c>
      <c r="AG28" s="123">
        <v>0</v>
      </c>
      <c r="AH28" s="123">
        <v>0</v>
      </c>
      <c r="AI28" s="123">
        <v>0</v>
      </c>
      <c r="AJ28" s="123">
        <v>95317.17</v>
      </c>
      <c r="AK28" s="122">
        <v>0</v>
      </c>
      <c r="AL28" s="122" t="s">
        <v>98</v>
      </c>
      <c r="AM28" s="122" t="s">
        <v>104</v>
      </c>
      <c r="AN28" s="122" t="s">
        <v>105</v>
      </c>
      <c r="AO28" s="122" t="s">
        <v>3084</v>
      </c>
      <c r="AP28" s="122" t="s">
        <v>875</v>
      </c>
      <c r="AQ28" s="124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1"/>
      <c r="BJ28" s="122"/>
      <c r="BK28" s="235"/>
      <c r="BL28" s="235"/>
      <c r="BM28" s="236"/>
      <c r="BN28" s="76"/>
      <c r="BO28" s="37"/>
    </row>
    <row r="29" spans="2:67" x14ac:dyDescent="0.3">
      <c r="B29" s="37"/>
      <c r="C29" s="41"/>
      <c r="D29" s="118">
        <v>44459</v>
      </c>
      <c r="E29" s="119">
        <v>15</v>
      </c>
      <c r="F29" s="232">
        <v>1115.8</v>
      </c>
      <c r="G29" s="233">
        <v>2.4999999999948841E-2</v>
      </c>
      <c r="H29" s="233">
        <v>961.875</v>
      </c>
      <c r="I29" s="233">
        <v>153.9</v>
      </c>
      <c r="J29" s="233">
        <v>1115.8</v>
      </c>
      <c r="K29" s="233">
        <v>0</v>
      </c>
      <c r="L29" s="233">
        <v>0</v>
      </c>
      <c r="M29" s="233">
        <v>0</v>
      </c>
      <c r="N29" s="233">
        <v>0</v>
      </c>
      <c r="O29" s="233">
        <v>1115.8</v>
      </c>
      <c r="P29" s="123"/>
      <c r="Q29" s="636"/>
      <c r="R29" s="122" t="s">
        <v>3077</v>
      </c>
      <c r="S29" s="234"/>
      <c r="T29" s="122" t="s">
        <v>93</v>
      </c>
      <c r="U29" s="122" t="s">
        <v>94</v>
      </c>
      <c r="V29" s="122" t="s">
        <v>199</v>
      </c>
      <c r="W29" s="122" t="s">
        <v>876</v>
      </c>
      <c r="X29" s="122" t="s">
        <v>19</v>
      </c>
      <c r="Y29" s="122">
        <v>15</v>
      </c>
      <c r="Z29" s="122" t="s">
        <v>877</v>
      </c>
      <c r="AA29" s="122" t="s">
        <v>96</v>
      </c>
      <c r="AB29" s="122" t="s">
        <v>3078</v>
      </c>
      <c r="AC29" s="122" t="s">
        <v>3080</v>
      </c>
      <c r="AD29" s="122" t="s">
        <v>97</v>
      </c>
      <c r="AE29" s="123">
        <v>961.9</v>
      </c>
      <c r="AF29" s="123">
        <v>0</v>
      </c>
      <c r="AG29" s="123">
        <v>153.9</v>
      </c>
      <c r="AH29" s="123">
        <v>0</v>
      </c>
      <c r="AI29" s="123">
        <v>0</v>
      </c>
      <c r="AJ29" s="123">
        <v>1115.8</v>
      </c>
      <c r="AK29" s="122">
        <v>153.9</v>
      </c>
      <c r="AL29" s="122" t="s">
        <v>98</v>
      </c>
      <c r="AM29" s="122" t="s">
        <v>104</v>
      </c>
      <c r="AN29" s="122" t="s">
        <v>105</v>
      </c>
      <c r="AO29" s="122" t="s">
        <v>3084</v>
      </c>
      <c r="AP29" s="122" t="s">
        <v>878</v>
      </c>
      <c r="AQ29" s="124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1"/>
      <c r="BJ29" s="122"/>
      <c r="BK29" s="235"/>
      <c r="BL29" s="235"/>
      <c r="BM29" s="236"/>
      <c r="BN29" s="76"/>
      <c r="BO29" s="37"/>
    </row>
    <row r="30" spans="2:67" x14ac:dyDescent="0.3">
      <c r="B30" s="37"/>
      <c r="C30" s="41"/>
      <c r="D30" s="118">
        <v>44459</v>
      </c>
      <c r="E30" s="119">
        <v>16</v>
      </c>
      <c r="F30" s="232">
        <v>16158.9</v>
      </c>
      <c r="G30" s="233">
        <v>16158.9</v>
      </c>
      <c r="H30" s="233">
        <v>0</v>
      </c>
      <c r="I30" s="233">
        <v>0</v>
      </c>
      <c r="J30" s="233">
        <v>16158.9</v>
      </c>
      <c r="K30" s="233">
        <v>0</v>
      </c>
      <c r="L30" s="233">
        <v>0</v>
      </c>
      <c r="M30" s="233">
        <v>0</v>
      </c>
      <c r="N30" s="233">
        <v>0</v>
      </c>
      <c r="O30" s="233">
        <v>16158.9</v>
      </c>
      <c r="P30" s="123"/>
      <c r="Q30" s="636"/>
      <c r="R30" s="122" t="s">
        <v>3077</v>
      </c>
      <c r="S30" s="234"/>
      <c r="T30" s="122" t="s">
        <v>93</v>
      </c>
      <c r="U30" s="122" t="s">
        <v>94</v>
      </c>
      <c r="V30" s="122" t="s">
        <v>199</v>
      </c>
      <c r="W30" s="122" t="s">
        <v>879</v>
      </c>
      <c r="X30" s="122" t="s">
        <v>19</v>
      </c>
      <c r="Y30" s="122">
        <v>16</v>
      </c>
      <c r="Z30" s="122" t="s">
        <v>880</v>
      </c>
      <c r="AA30" s="122" t="s">
        <v>96</v>
      </c>
      <c r="AB30" s="122" t="s">
        <v>3078</v>
      </c>
      <c r="AC30" s="122" t="s">
        <v>3080</v>
      </c>
      <c r="AD30" s="122" t="s">
        <v>97</v>
      </c>
      <c r="AE30" s="123">
        <v>16158.9</v>
      </c>
      <c r="AF30" s="123">
        <v>0</v>
      </c>
      <c r="AG30" s="123">
        <v>0</v>
      </c>
      <c r="AH30" s="123">
        <v>0</v>
      </c>
      <c r="AI30" s="123">
        <v>0</v>
      </c>
      <c r="AJ30" s="123">
        <v>16158.9</v>
      </c>
      <c r="AK30" s="122">
        <v>0</v>
      </c>
      <c r="AL30" s="122" t="s">
        <v>98</v>
      </c>
      <c r="AM30" s="122" t="s">
        <v>104</v>
      </c>
      <c r="AN30" s="122" t="s">
        <v>105</v>
      </c>
      <c r="AO30" s="122" t="s">
        <v>3084</v>
      </c>
      <c r="AP30" s="122" t="s">
        <v>881</v>
      </c>
      <c r="AQ30" s="124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1"/>
      <c r="BJ30" s="122"/>
      <c r="BK30" s="235"/>
      <c r="BL30" s="235"/>
      <c r="BM30" s="236"/>
      <c r="BN30" s="76"/>
      <c r="BO30" s="37"/>
    </row>
    <row r="31" spans="2:67" x14ac:dyDescent="0.3">
      <c r="B31" s="37"/>
      <c r="C31" s="41"/>
      <c r="D31" s="118">
        <v>44459</v>
      </c>
      <c r="E31" s="119">
        <v>17</v>
      </c>
      <c r="F31" s="232">
        <v>3891.57</v>
      </c>
      <c r="G31" s="233">
        <v>-1.2499999999818101E-2</v>
      </c>
      <c r="H31" s="233">
        <v>3354.8125</v>
      </c>
      <c r="I31" s="233">
        <v>536.77</v>
      </c>
      <c r="J31" s="233">
        <v>3891.57</v>
      </c>
      <c r="K31" s="233">
        <v>0</v>
      </c>
      <c r="L31" s="233">
        <v>0</v>
      </c>
      <c r="M31" s="233">
        <v>0</v>
      </c>
      <c r="N31" s="233">
        <v>0</v>
      </c>
      <c r="O31" s="233">
        <v>3891.57</v>
      </c>
      <c r="P31" s="123"/>
      <c r="Q31" s="636"/>
      <c r="R31" s="122" t="s">
        <v>3077</v>
      </c>
      <c r="S31" s="234"/>
      <c r="T31" s="122" t="s">
        <v>93</v>
      </c>
      <c r="U31" s="122" t="s">
        <v>94</v>
      </c>
      <c r="V31" s="122" t="s">
        <v>350</v>
      </c>
      <c r="W31" s="122" t="s">
        <v>882</v>
      </c>
      <c r="X31" s="122" t="s">
        <v>19</v>
      </c>
      <c r="Y31" s="122">
        <v>17</v>
      </c>
      <c r="Z31" s="122" t="s">
        <v>883</v>
      </c>
      <c r="AA31" s="122" t="s">
        <v>96</v>
      </c>
      <c r="AB31" s="122" t="s">
        <v>3078</v>
      </c>
      <c r="AC31" s="122" t="s">
        <v>3080</v>
      </c>
      <c r="AD31" s="122" t="s">
        <v>97</v>
      </c>
      <c r="AE31" s="123">
        <v>3354.8</v>
      </c>
      <c r="AF31" s="123">
        <v>0</v>
      </c>
      <c r="AG31" s="123">
        <v>536.77</v>
      </c>
      <c r="AH31" s="123">
        <v>0</v>
      </c>
      <c r="AI31" s="123">
        <v>0</v>
      </c>
      <c r="AJ31" s="123">
        <v>3891.57</v>
      </c>
      <c r="AK31" s="122">
        <v>536.77</v>
      </c>
      <c r="AL31" s="122" t="s">
        <v>98</v>
      </c>
      <c r="AM31" s="122" t="s">
        <v>104</v>
      </c>
      <c r="AN31" s="122" t="s">
        <v>105</v>
      </c>
      <c r="AO31" s="122" t="s">
        <v>3084</v>
      </c>
      <c r="AP31" s="122" t="s">
        <v>884</v>
      </c>
      <c r="AQ31" s="124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1"/>
      <c r="BJ31" s="122"/>
      <c r="BK31" s="235"/>
      <c r="BL31" s="235"/>
      <c r="BM31" s="236"/>
      <c r="BN31" s="76"/>
      <c r="BO31" s="37"/>
    </row>
    <row r="32" spans="2:67" x14ac:dyDescent="0.3">
      <c r="B32" s="37"/>
      <c r="C32" s="41"/>
      <c r="D32" s="118">
        <v>44459</v>
      </c>
      <c r="E32" s="119">
        <v>18</v>
      </c>
      <c r="F32" s="232">
        <v>17891.63</v>
      </c>
      <c r="G32" s="233">
        <v>7.5000000010732037E-3</v>
      </c>
      <c r="H32" s="233">
        <v>15423.8125</v>
      </c>
      <c r="I32" s="233">
        <v>2467.81</v>
      </c>
      <c r="J32" s="233">
        <v>17891.63</v>
      </c>
      <c r="K32" s="233">
        <v>0</v>
      </c>
      <c r="L32" s="233">
        <v>0</v>
      </c>
      <c r="M32" s="233">
        <v>0</v>
      </c>
      <c r="N32" s="233">
        <v>0</v>
      </c>
      <c r="O32" s="233">
        <v>17891.63</v>
      </c>
      <c r="P32" s="123"/>
      <c r="Q32" s="636"/>
      <c r="R32" s="122" t="s">
        <v>3077</v>
      </c>
      <c r="S32" s="234"/>
      <c r="T32" s="122" t="s">
        <v>93</v>
      </c>
      <c r="U32" s="122" t="s">
        <v>94</v>
      </c>
      <c r="V32" s="122" t="s">
        <v>199</v>
      </c>
      <c r="W32" s="122" t="s">
        <v>885</v>
      </c>
      <c r="X32" s="122" t="s">
        <v>19</v>
      </c>
      <c r="Y32" s="122">
        <v>18</v>
      </c>
      <c r="Z32" s="122" t="s">
        <v>886</v>
      </c>
      <c r="AA32" s="122" t="s">
        <v>96</v>
      </c>
      <c r="AB32" s="122" t="s">
        <v>3078</v>
      </c>
      <c r="AC32" s="122" t="s">
        <v>3080</v>
      </c>
      <c r="AD32" s="122" t="s">
        <v>97</v>
      </c>
      <c r="AE32" s="123">
        <v>15423.82</v>
      </c>
      <c r="AF32" s="123">
        <v>0</v>
      </c>
      <c r="AG32" s="123">
        <v>2467.81</v>
      </c>
      <c r="AH32" s="123">
        <v>0</v>
      </c>
      <c r="AI32" s="123">
        <v>0</v>
      </c>
      <c r="AJ32" s="123">
        <v>17891.63</v>
      </c>
      <c r="AK32" s="122">
        <v>2467.81</v>
      </c>
      <c r="AL32" s="122" t="s">
        <v>98</v>
      </c>
      <c r="AM32" s="122" t="s">
        <v>104</v>
      </c>
      <c r="AN32" s="122" t="s">
        <v>105</v>
      </c>
      <c r="AO32" s="122" t="s">
        <v>3084</v>
      </c>
      <c r="AP32" s="122" t="s">
        <v>887</v>
      </c>
      <c r="AQ32" s="124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1"/>
      <c r="BJ32" s="122"/>
      <c r="BK32" s="235"/>
      <c r="BL32" s="235"/>
      <c r="BM32" s="236"/>
      <c r="BN32" s="76"/>
      <c r="BO32" s="37"/>
    </row>
    <row r="33" spans="2:67" x14ac:dyDescent="0.3">
      <c r="B33" s="37"/>
      <c r="C33" s="41"/>
      <c r="D33" s="118">
        <v>44459</v>
      </c>
      <c r="E33" s="119">
        <v>19</v>
      </c>
      <c r="F33" s="232">
        <v>9593.59</v>
      </c>
      <c r="G33" s="233">
        <v>9593.59</v>
      </c>
      <c r="H33" s="233">
        <v>0</v>
      </c>
      <c r="I33" s="233">
        <v>0</v>
      </c>
      <c r="J33" s="233">
        <v>9593.59</v>
      </c>
      <c r="K33" s="233">
        <v>0</v>
      </c>
      <c r="L33" s="233">
        <v>0</v>
      </c>
      <c r="M33" s="233">
        <v>0</v>
      </c>
      <c r="N33" s="233">
        <v>0</v>
      </c>
      <c r="O33" s="233">
        <v>9593.59</v>
      </c>
      <c r="P33" s="123"/>
      <c r="Q33" s="636"/>
      <c r="R33" s="122" t="s">
        <v>3077</v>
      </c>
      <c r="S33" s="234"/>
      <c r="T33" s="122" t="s">
        <v>93</v>
      </c>
      <c r="U33" s="122" t="s">
        <v>94</v>
      </c>
      <c r="V33" s="122" t="s">
        <v>199</v>
      </c>
      <c r="W33" s="122" t="s">
        <v>888</v>
      </c>
      <c r="X33" s="122" t="s">
        <v>19</v>
      </c>
      <c r="Y33" s="122">
        <v>19</v>
      </c>
      <c r="Z33" s="122" t="s">
        <v>889</v>
      </c>
      <c r="AA33" s="122" t="s">
        <v>96</v>
      </c>
      <c r="AB33" s="122" t="s">
        <v>3078</v>
      </c>
      <c r="AC33" s="122" t="s">
        <v>3080</v>
      </c>
      <c r="AD33" s="122" t="s">
        <v>97</v>
      </c>
      <c r="AE33" s="123">
        <v>9593.59</v>
      </c>
      <c r="AF33" s="123">
        <v>0</v>
      </c>
      <c r="AG33" s="123">
        <v>0</v>
      </c>
      <c r="AH33" s="123">
        <v>0</v>
      </c>
      <c r="AI33" s="123">
        <v>0</v>
      </c>
      <c r="AJ33" s="123">
        <v>9593.59</v>
      </c>
      <c r="AK33" s="122">
        <v>0</v>
      </c>
      <c r="AL33" s="122" t="s">
        <v>98</v>
      </c>
      <c r="AM33" s="122" t="s">
        <v>104</v>
      </c>
      <c r="AN33" s="122" t="s">
        <v>105</v>
      </c>
      <c r="AO33" s="122" t="s">
        <v>3084</v>
      </c>
      <c r="AP33" s="122" t="s">
        <v>890</v>
      </c>
      <c r="AQ33" s="124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1"/>
      <c r="BJ33" s="122"/>
      <c r="BK33" s="235"/>
      <c r="BL33" s="235"/>
      <c r="BM33" s="236"/>
      <c r="BN33" s="76"/>
      <c r="BO33" s="37"/>
    </row>
    <row r="34" spans="2:67" x14ac:dyDescent="0.3">
      <c r="B34" s="37"/>
      <c r="C34" s="41"/>
      <c r="D34" s="118">
        <v>44459</v>
      </c>
      <c r="E34" s="119">
        <v>20</v>
      </c>
      <c r="F34" s="232">
        <v>17730.93</v>
      </c>
      <c r="G34" s="233">
        <v>17730.93</v>
      </c>
      <c r="H34" s="233">
        <v>0</v>
      </c>
      <c r="I34" s="233">
        <v>0</v>
      </c>
      <c r="J34" s="233">
        <v>17730.93</v>
      </c>
      <c r="K34" s="233">
        <v>0</v>
      </c>
      <c r="L34" s="233">
        <v>0</v>
      </c>
      <c r="M34" s="233">
        <v>0</v>
      </c>
      <c r="N34" s="233">
        <v>0</v>
      </c>
      <c r="O34" s="233">
        <v>17730.93</v>
      </c>
      <c r="P34" s="123"/>
      <c r="Q34" s="636"/>
      <c r="R34" s="122" t="s">
        <v>3077</v>
      </c>
      <c r="S34" s="234"/>
      <c r="T34" s="122" t="s">
        <v>93</v>
      </c>
      <c r="U34" s="122" t="s">
        <v>94</v>
      </c>
      <c r="V34" s="122" t="s">
        <v>199</v>
      </c>
      <c r="W34" s="122" t="s">
        <v>891</v>
      </c>
      <c r="X34" s="122" t="s">
        <v>19</v>
      </c>
      <c r="Y34" s="122">
        <v>20</v>
      </c>
      <c r="Z34" s="122" t="s">
        <v>892</v>
      </c>
      <c r="AA34" s="122" t="s">
        <v>96</v>
      </c>
      <c r="AB34" s="122" t="s">
        <v>3078</v>
      </c>
      <c r="AC34" s="122" t="s">
        <v>3080</v>
      </c>
      <c r="AD34" s="122" t="s">
        <v>97</v>
      </c>
      <c r="AE34" s="123">
        <v>17730.93</v>
      </c>
      <c r="AF34" s="123">
        <v>0</v>
      </c>
      <c r="AG34" s="123">
        <v>0</v>
      </c>
      <c r="AH34" s="123">
        <v>0</v>
      </c>
      <c r="AI34" s="123">
        <v>0</v>
      </c>
      <c r="AJ34" s="123">
        <v>17730.93</v>
      </c>
      <c r="AK34" s="122">
        <v>0</v>
      </c>
      <c r="AL34" s="122" t="s">
        <v>98</v>
      </c>
      <c r="AM34" s="122" t="s">
        <v>104</v>
      </c>
      <c r="AN34" s="122" t="s">
        <v>105</v>
      </c>
      <c r="AO34" s="122" t="s">
        <v>3084</v>
      </c>
      <c r="AP34" s="122" t="s">
        <v>893</v>
      </c>
      <c r="AQ34" s="124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1"/>
      <c r="BJ34" s="122"/>
      <c r="BK34" s="235"/>
      <c r="BL34" s="235"/>
      <c r="BM34" s="236"/>
      <c r="BN34" s="76"/>
      <c r="BO34" s="37"/>
    </row>
    <row r="35" spans="2:67" x14ac:dyDescent="0.3">
      <c r="B35" s="37"/>
      <c r="C35" s="41"/>
      <c r="D35" s="118">
        <v>44459</v>
      </c>
      <c r="E35" s="119">
        <v>21</v>
      </c>
      <c r="F35" s="232">
        <v>13425.96</v>
      </c>
      <c r="G35" s="233">
        <v>-2.500000000077307E-2</v>
      </c>
      <c r="H35" s="233">
        <v>11574.125</v>
      </c>
      <c r="I35" s="233">
        <v>1851.86</v>
      </c>
      <c r="J35" s="233">
        <v>13425.96</v>
      </c>
      <c r="K35" s="233">
        <v>0</v>
      </c>
      <c r="L35" s="233">
        <v>0</v>
      </c>
      <c r="M35" s="233">
        <v>0</v>
      </c>
      <c r="N35" s="233">
        <v>0</v>
      </c>
      <c r="O35" s="233">
        <v>13425.96</v>
      </c>
      <c r="P35" s="123"/>
      <c r="Q35" s="636"/>
      <c r="R35" s="122" t="s">
        <v>3077</v>
      </c>
      <c r="S35" s="234"/>
      <c r="T35" s="122" t="s">
        <v>93</v>
      </c>
      <c r="U35" s="122" t="s">
        <v>94</v>
      </c>
      <c r="V35" s="122" t="s">
        <v>199</v>
      </c>
      <c r="W35" s="122" t="s">
        <v>894</v>
      </c>
      <c r="X35" s="122" t="s">
        <v>19</v>
      </c>
      <c r="Y35" s="122">
        <v>21</v>
      </c>
      <c r="Z35" s="122" t="s">
        <v>895</v>
      </c>
      <c r="AA35" s="122" t="s">
        <v>96</v>
      </c>
      <c r="AB35" s="122" t="s">
        <v>3078</v>
      </c>
      <c r="AC35" s="122" t="s">
        <v>3080</v>
      </c>
      <c r="AD35" s="122" t="s">
        <v>97</v>
      </c>
      <c r="AE35" s="123">
        <v>11574.1</v>
      </c>
      <c r="AF35" s="123">
        <v>0</v>
      </c>
      <c r="AG35" s="123">
        <v>1851.86</v>
      </c>
      <c r="AH35" s="123">
        <v>0</v>
      </c>
      <c r="AI35" s="123">
        <v>0</v>
      </c>
      <c r="AJ35" s="123">
        <v>13425.96</v>
      </c>
      <c r="AK35" s="122">
        <v>1851.86</v>
      </c>
      <c r="AL35" s="122" t="s">
        <v>98</v>
      </c>
      <c r="AM35" s="122" t="s">
        <v>104</v>
      </c>
      <c r="AN35" s="122" t="s">
        <v>105</v>
      </c>
      <c r="AO35" s="122" t="s">
        <v>3084</v>
      </c>
      <c r="AP35" s="122" t="s">
        <v>896</v>
      </c>
      <c r="AQ35" s="124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1"/>
      <c r="BJ35" s="122"/>
      <c r="BK35" s="235"/>
      <c r="BL35" s="235"/>
      <c r="BM35" s="236"/>
      <c r="BN35" s="76"/>
      <c r="BO35" s="37"/>
    </row>
    <row r="36" spans="2:67" x14ac:dyDescent="0.3">
      <c r="B36" s="37"/>
      <c r="C36" s="41"/>
      <c r="D36" s="118">
        <v>44459</v>
      </c>
      <c r="E36" s="119">
        <v>22</v>
      </c>
      <c r="F36" s="232">
        <v>2131.38</v>
      </c>
      <c r="G36" s="233">
        <v>2.5000000000090949E-2</v>
      </c>
      <c r="H36" s="233">
        <v>1837.375</v>
      </c>
      <c r="I36" s="233">
        <v>293.98</v>
      </c>
      <c r="J36" s="233">
        <v>2131.38</v>
      </c>
      <c r="K36" s="233">
        <v>0</v>
      </c>
      <c r="L36" s="233">
        <v>0</v>
      </c>
      <c r="M36" s="233">
        <v>0</v>
      </c>
      <c r="N36" s="233">
        <v>0</v>
      </c>
      <c r="O36" s="233">
        <v>2131.38</v>
      </c>
      <c r="P36" s="123"/>
      <c r="Q36" s="636"/>
      <c r="R36" s="122" t="s">
        <v>3077</v>
      </c>
      <c r="S36" s="234"/>
      <c r="T36" s="122" t="s">
        <v>93</v>
      </c>
      <c r="U36" s="122" t="s">
        <v>94</v>
      </c>
      <c r="V36" s="122" t="s">
        <v>199</v>
      </c>
      <c r="W36" s="122" t="s">
        <v>897</v>
      </c>
      <c r="X36" s="122" t="s">
        <v>19</v>
      </c>
      <c r="Y36" s="122">
        <v>22</v>
      </c>
      <c r="Z36" s="122" t="s">
        <v>898</v>
      </c>
      <c r="AA36" s="122" t="s">
        <v>96</v>
      </c>
      <c r="AB36" s="122" t="s">
        <v>3078</v>
      </c>
      <c r="AC36" s="122" t="s">
        <v>3080</v>
      </c>
      <c r="AD36" s="122" t="s">
        <v>97</v>
      </c>
      <c r="AE36" s="123">
        <v>1837.4</v>
      </c>
      <c r="AF36" s="123">
        <v>0</v>
      </c>
      <c r="AG36" s="123">
        <v>293.98</v>
      </c>
      <c r="AH36" s="123">
        <v>0</v>
      </c>
      <c r="AI36" s="123">
        <v>0</v>
      </c>
      <c r="AJ36" s="123">
        <v>2131.38</v>
      </c>
      <c r="AK36" s="122">
        <v>293.98</v>
      </c>
      <c r="AL36" s="122" t="s">
        <v>98</v>
      </c>
      <c r="AM36" s="122" t="s">
        <v>104</v>
      </c>
      <c r="AN36" s="122" t="s">
        <v>105</v>
      </c>
      <c r="AO36" s="122" t="s">
        <v>3084</v>
      </c>
      <c r="AP36" s="122" t="s">
        <v>899</v>
      </c>
      <c r="AQ36" s="124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1"/>
      <c r="BJ36" s="122"/>
      <c r="BK36" s="235"/>
      <c r="BL36" s="235"/>
      <c r="BM36" s="236"/>
      <c r="BN36" s="76"/>
      <c r="BO36" s="37"/>
    </row>
    <row r="37" spans="2:67" x14ac:dyDescent="0.3">
      <c r="B37" s="37"/>
      <c r="C37" s="41"/>
      <c r="D37" s="118">
        <v>44459</v>
      </c>
      <c r="E37" s="119">
        <v>23</v>
      </c>
      <c r="F37" s="232">
        <v>17610.060000000001</v>
      </c>
      <c r="G37" s="233">
        <v>17610.060000000001</v>
      </c>
      <c r="H37" s="233">
        <v>0</v>
      </c>
      <c r="I37" s="233">
        <v>0</v>
      </c>
      <c r="J37" s="233">
        <v>17610.060000000001</v>
      </c>
      <c r="K37" s="233">
        <v>0</v>
      </c>
      <c r="L37" s="233">
        <v>0</v>
      </c>
      <c r="M37" s="233">
        <v>0</v>
      </c>
      <c r="N37" s="233">
        <v>0</v>
      </c>
      <c r="O37" s="233">
        <v>17610.060000000001</v>
      </c>
      <c r="P37" s="123"/>
      <c r="Q37" s="636"/>
      <c r="R37" s="122" t="s">
        <v>3077</v>
      </c>
      <c r="S37" s="234"/>
      <c r="T37" s="122" t="s">
        <v>93</v>
      </c>
      <c r="U37" s="122" t="s">
        <v>94</v>
      </c>
      <c r="V37" s="122" t="s">
        <v>199</v>
      </c>
      <c r="W37" s="122" t="s">
        <v>900</v>
      </c>
      <c r="X37" s="122" t="s">
        <v>19</v>
      </c>
      <c r="Y37" s="122">
        <v>23</v>
      </c>
      <c r="Z37" s="122" t="s">
        <v>901</v>
      </c>
      <c r="AA37" s="122" t="s">
        <v>96</v>
      </c>
      <c r="AB37" s="122" t="s">
        <v>3078</v>
      </c>
      <c r="AC37" s="122" t="s">
        <v>3080</v>
      </c>
      <c r="AD37" s="122" t="s">
        <v>97</v>
      </c>
      <c r="AE37" s="123">
        <v>17610.060000000001</v>
      </c>
      <c r="AF37" s="123">
        <v>0</v>
      </c>
      <c r="AG37" s="123">
        <v>0</v>
      </c>
      <c r="AH37" s="123">
        <v>0</v>
      </c>
      <c r="AI37" s="123">
        <v>0</v>
      </c>
      <c r="AJ37" s="123">
        <v>17610.060000000001</v>
      </c>
      <c r="AK37" s="122">
        <v>0</v>
      </c>
      <c r="AL37" s="122" t="s">
        <v>98</v>
      </c>
      <c r="AM37" s="122" t="s">
        <v>104</v>
      </c>
      <c r="AN37" s="122" t="s">
        <v>105</v>
      </c>
      <c r="AO37" s="122" t="s">
        <v>3084</v>
      </c>
      <c r="AP37" s="122" t="s">
        <v>902</v>
      </c>
      <c r="AQ37" s="124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1"/>
      <c r="BJ37" s="122"/>
      <c r="BK37" s="235"/>
      <c r="BL37" s="235"/>
      <c r="BM37" s="236"/>
      <c r="BN37" s="76"/>
      <c r="BO37" s="37"/>
    </row>
    <row r="38" spans="2:67" x14ac:dyDescent="0.3">
      <c r="B38" s="37"/>
      <c r="C38" s="41"/>
      <c r="D38" s="118">
        <v>44459</v>
      </c>
      <c r="E38" s="119">
        <v>24</v>
      </c>
      <c r="F38" s="232">
        <v>2045.85</v>
      </c>
      <c r="G38" s="233">
        <v>-2.7500000000088676E-2</v>
      </c>
      <c r="H38" s="233">
        <v>1763.6875</v>
      </c>
      <c r="I38" s="233">
        <v>282.19</v>
      </c>
      <c r="J38" s="233">
        <v>2045.85</v>
      </c>
      <c r="K38" s="233">
        <v>0</v>
      </c>
      <c r="L38" s="233">
        <v>0</v>
      </c>
      <c r="M38" s="233">
        <v>0</v>
      </c>
      <c r="N38" s="233">
        <v>0</v>
      </c>
      <c r="O38" s="233">
        <v>2045.85</v>
      </c>
      <c r="P38" s="123"/>
      <c r="Q38" s="636"/>
      <c r="R38" s="122" t="s">
        <v>3077</v>
      </c>
      <c r="S38" s="234"/>
      <c r="T38" s="122" t="s">
        <v>93</v>
      </c>
      <c r="U38" s="122" t="s">
        <v>94</v>
      </c>
      <c r="V38" s="122" t="s">
        <v>224</v>
      </c>
      <c r="W38" s="122" t="s">
        <v>903</v>
      </c>
      <c r="X38" s="122" t="s">
        <v>19</v>
      </c>
      <c r="Y38" s="122">
        <v>24</v>
      </c>
      <c r="Z38" s="122" t="s">
        <v>904</v>
      </c>
      <c r="AA38" s="122" t="s">
        <v>96</v>
      </c>
      <c r="AB38" s="122" t="s">
        <v>3078</v>
      </c>
      <c r="AC38" s="122" t="s">
        <v>3080</v>
      </c>
      <c r="AD38" s="122" t="s">
        <v>97</v>
      </c>
      <c r="AE38" s="123">
        <v>1763.66</v>
      </c>
      <c r="AF38" s="123">
        <v>0</v>
      </c>
      <c r="AG38" s="123">
        <v>282.19</v>
      </c>
      <c r="AH38" s="123">
        <v>0</v>
      </c>
      <c r="AI38" s="123">
        <v>0</v>
      </c>
      <c r="AJ38" s="123">
        <v>2045.85</v>
      </c>
      <c r="AK38" s="122">
        <v>282.19</v>
      </c>
      <c r="AL38" s="122" t="s">
        <v>98</v>
      </c>
      <c r="AM38" s="122" t="s">
        <v>104</v>
      </c>
      <c r="AN38" s="122" t="s">
        <v>105</v>
      </c>
      <c r="AO38" s="122" t="s">
        <v>3084</v>
      </c>
      <c r="AP38" s="122" t="s">
        <v>905</v>
      </c>
      <c r="AQ38" s="124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1"/>
      <c r="BJ38" s="122"/>
      <c r="BK38" s="235"/>
      <c r="BL38" s="235"/>
      <c r="BM38" s="236"/>
      <c r="BN38" s="76"/>
      <c r="BO38" s="37"/>
    </row>
    <row r="39" spans="2:67" x14ac:dyDescent="0.3">
      <c r="B39" s="37"/>
      <c r="C39" s="41"/>
      <c r="D39" s="118">
        <v>44459</v>
      </c>
      <c r="E39" s="119">
        <v>25</v>
      </c>
      <c r="F39" s="232">
        <v>113430.52</v>
      </c>
      <c r="G39" s="233">
        <v>113430.52</v>
      </c>
      <c r="H39" s="233">
        <v>0</v>
      </c>
      <c r="I39" s="233">
        <v>0</v>
      </c>
      <c r="J39" s="233">
        <v>113430.52</v>
      </c>
      <c r="K39" s="233">
        <v>0</v>
      </c>
      <c r="L39" s="233">
        <v>0</v>
      </c>
      <c r="M39" s="233">
        <v>0</v>
      </c>
      <c r="N39" s="233">
        <v>0</v>
      </c>
      <c r="O39" s="233">
        <v>113430.52</v>
      </c>
      <c r="P39" s="123"/>
      <c r="Q39" s="636"/>
      <c r="R39" s="122" t="s">
        <v>3077</v>
      </c>
      <c r="S39" s="234"/>
      <c r="T39" s="122" t="s">
        <v>93</v>
      </c>
      <c r="U39" s="122" t="s">
        <v>94</v>
      </c>
      <c r="V39" s="122" t="s">
        <v>199</v>
      </c>
      <c r="W39" s="122" t="s">
        <v>906</v>
      </c>
      <c r="X39" s="122" t="s">
        <v>19</v>
      </c>
      <c r="Y39" s="122">
        <v>25</v>
      </c>
      <c r="Z39" s="122" t="s">
        <v>907</v>
      </c>
      <c r="AA39" s="122" t="s">
        <v>96</v>
      </c>
      <c r="AB39" s="122" t="s">
        <v>3078</v>
      </c>
      <c r="AC39" s="122" t="s">
        <v>3080</v>
      </c>
      <c r="AD39" s="122" t="s">
        <v>97</v>
      </c>
      <c r="AE39" s="123">
        <v>113430.52</v>
      </c>
      <c r="AF39" s="123">
        <v>0</v>
      </c>
      <c r="AG39" s="123">
        <v>0</v>
      </c>
      <c r="AH39" s="123">
        <v>0</v>
      </c>
      <c r="AI39" s="123">
        <v>0</v>
      </c>
      <c r="AJ39" s="123">
        <v>113430.52</v>
      </c>
      <c r="AK39" s="122">
        <v>0</v>
      </c>
      <c r="AL39" s="122" t="s">
        <v>98</v>
      </c>
      <c r="AM39" s="122" t="s">
        <v>104</v>
      </c>
      <c r="AN39" s="122" t="s">
        <v>105</v>
      </c>
      <c r="AO39" s="122" t="s">
        <v>3084</v>
      </c>
      <c r="AP39" s="122" t="s">
        <v>908</v>
      </c>
      <c r="AQ39" s="124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1"/>
      <c r="BJ39" s="122"/>
      <c r="BK39" s="235"/>
      <c r="BL39" s="235"/>
      <c r="BM39" s="236"/>
      <c r="BN39" s="76"/>
      <c r="BO39" s="37"/>
    </row>
    <row r="40" spans="2:67" x14ac:dyDescent="0.3">
      <c r="B40" s="37"/>
      <c r="C40" s="41"/>
      <c r="D40" s="118">
        <v>44459</v>
      </c>
      <c r="E40" s="119">
        <v>26</v>
      </c>
      <c r="F40" s="232">
        <v>17199.28</v>
      </c>
      <c r="G40" s="233">
        <v>17199.28</v>
      </c>
      <c r="H40" s="233">
        <v>0</v>
      </c>
      <c r="I40" s="233">
        <v>0</v>
      </c>
      <c r="J40" s="233">
        <v>17199.28</v>
      </c>
      <c r="K40" s="233">
        <v>0</v>
      </c>
      <c r="L40" s="233">
        <v>0</v>
      </c>
      <c r="M40" s="233">
        <v>0</v>
      </c>
      <c r="N40" s="233">
        <v>0</v>
      </c>
      <c r="O40" s="233">
        <v>17199.28</v>
      </c>
      <c r="P40" s="123"/>
      <c r="Q40" s="636"/>
      <c r="R40" s="122" t="s">
        <v>3077</v>
      </c>
      <c r="S40" s="234"/>
      <c r="T40" s="122" t="s">
        <v>93</v>
      </c>
      <c r="U40" s="122" t="s">
        <v>94</v>
      </c>
      <c r="V40" s="122" t="s">
        <v>217</v>
      </c>
      <c r="W40" s="122" t="s">
        <v>909</v>
      </c>
      <c r="X40" s="122" t="s">
        <v>19</v>
      </c>
      <c r="Y40" s="122">
        <v>26</v>
      </c>
      <c r="Z40" s="122" t="s">
        <v>910</v>
      </c>
      <c r="AA40" s="122" t="s">
        <v>96</v>
      </c>
      <c r="AB40" s="122" t="s">
        <v>3078</v>
      </c>
      <c r="AC40" s="122" t="s">
        <v>3080</v>
      </c>
      <c r="AD40" s="122" t="s">
        <v>97</v>
      </c>
      <c r="AE40" s="123">
        <v>17199.28</v>
      </c>
      <c r="AF40" s="123">
        <v>0</v>
      </c>
      <c r="AG40" s="123">
        <v>0</v>
      </c>
      <c r="AH40" s="123">
        <v>0</v>
      </c>
      <c r="AI40" s="123">
        <v>0</v>
      </c>
      <c r="AJ40" s="123">
        <v>17199.28</v>
      </c>
      <c r="AK40" s="122">
        <v>0</v>
      </c>
      <c r="AL40" s="122" t="s">
        <v>98</v>
      </c>
      <c r="AM40" s="122" t="s">
        <v>104</v>
      </c>
      <c r="AN40" s="122" t="s">
        <v>105</v>
      </c>
      <c r="AO40" s="122" t="s">
        <v>3084</v>
      </c>
      <c r="AP40" s="122" t="s">
        <v>911</v>
      </c>
      <c r="AQ40" s="124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1"/>
      <c r="BJ40" s="122"/>
      <c r="BK40" s="235"/>
      <c r="BL40" s="235"/>
      <c r="BM40" s="236"/>
      <c r="BN40" s="76"/>
      <c r="BO40" s="37"/>
    </row>
    <row r="41" spans="2:67" x14ac:dyDescent="0.3">
      <c r="B41" s="37"/>
      <c r="C41" s="41"/>
      <c r="D41" s="118">
        <v>44459</v>
      </c>
      <c r="E41" s="119">
        <v>27</v>
      </c>
      <c r="F41" s="232">
        <v>6731.13</v>
      </c>
      <c r="G41" s="233">
        <v>1.2500000000159162E-2</v>
      </c>
      <c r="H41" s="233">
        <v>5802.6875</v>
      </c>
      <c r="I41" s="233">
        <v>928.43</v>
      </c>
      <c r="J41" s="233">
        <v>6731.13</v>
      </c>
      <c r="K41" s="233">
        <v>0</v>
      </c>
      <c r="L41" s="233">
        <v>0</v>
      </c>
      <c r="M41" s="233">
        <v>0</v>
      </c>
      <c r="N41" s="233">
        <v>0</v>
      </c>
      <c r="O41" s="233">
        <v>6731.13</v>
      </c>
      <c r="P41" s="123"/>
      <c r="Q41" s="636"/>
      <c r="R41" s="122" t="s">
        <v>3077</v>
      </c>
      <c r="S41" s="234"/>
      <c r="T41" s="122" t="s">
        <v>93</v>
      </c>
      <c r="U41" s="122" t="s">
        <v>94</v>
      </c>
      <c r="V41" s="122" t="s">
        <v>217</v>
      </c>
      <c r="W41" s="122" t="s">
        <v>912</v>
      </c>
      <c r="X41" s="122" t="s">
        <v>19</v>
      </c>
      <c r="Y41" s="122">
        <v>27</v>
      </c>
      <c r="Z41" s="122" t="s">
        <v>913</v>
      </c>
      <c r="AA41" s="122" t="s">
        <v>96</v>
      </c>
      <c r="AB41" s="122" t="s">
        <v>3078</v>
      </c>
      <c r="AC41" s="122" t="s">
        <v>3080</v>
      </c>
      <c r="AD41" s="122" t="s">
        <v>97</v>
      </c>
      <c r="AE41" s="123">
        <v>5802.7</v>
      </c>
      <c r="AF41" s="123">
        <v>0</v>
      </c>
      <c r="AG41" s="123">
        <v>928.43</v>
      </c>
      <c r="AH41" s="123">
        <v>0</v>
      </c>
      <c r="AI41" s="123">
        <v>0</v>
      </c>
      <c r="AJ41" s="123">
        <v>6731.13</v>
      </c>
      <c r="AK41" s="122">
        <v>928.43</v>
      </c>
      <c r="AL41" s="122" t="s">
        <v>98</v>
      </c>
      <c r="AM41" s="122" t="s">
        <v>104</v>
      </c>
      <c r="AN41" s="122" t="s">
        <v>105</v>
      </c>
      <c r="AO41" s="122" t="s">
        <v>3084</v>
      </c>
      <c r="AP41" s="122" t="s">
        <v>914</v>
      </c>
      <c r="AQ41" s="124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1"/>
      <c r="BJ41" s="122"/>
      <c r="BK41" s="235"/>
      <c r="BL41" s="235"/>
      <c r="BM41" s="236"/>
      <c r="BN41" s="76"/>
      <c r="BO41" s="37"/>
    </row>
    <row r="42" spans="2:67" x14ac:dyDescent="0.3">
      <c r="B42" s="37"/>
      <c r="C42" s="41"/>
      <c r="D42" s="118">
        <v>44459</v>
      </c>
      <c r="E42" s="119">
        <v>28</v>
      </c>
      <c r="F42" s="232">
        <v>42452.07</v>
      </c>
      <c r="G42" s="233">
        <v>42452.07</v>
      </c>
      <c r="H42" s="233">
        <v>0</v>
      </c>
      <c r="I42" s="233">
        <v>0</v>
      </c>
      <c r="J42" s="233">
        <v>42452.07</v>
      </c>
      <c r="K42" s="233">
        <v>0</v>
      </c>
      <c r="L42" s="233">
        <v>0</v>
      </c>
      <c r="M42" s="233">
        <v>0</v>
      </c>
      <c r="N42" s="233">
        <v>0</v>
      </c>
      <c r="O42" s="233">
        <v>42452.07</v>
      </c>
      <c r="P42" s="123"/>
      <c r="Q42" s="636"/>
      <c r="R42" s="122" t="s">
        <v>3077</v>
      </c>
      <c r="S42" s="234"/>
      <c r="T42" s="122" t="s">
        <v>93</v>
      </c>
      <c r="U42" s="122" t="s">
        <v>94</v>
      </c>
      <c r="V42" s="122" t="s">
        <v>217</v>
      </c>
      <c r="W42" s="122" t="s">
        <v>915</v>
      </c>
      <c r="X42" s="122" t="s">
        <v>19</v>
      </c>
      <c r="Y42" s="122">
        <v>28</v>
      </c>
      <c r="Z42" s="122" t="s">
        <v>916</v>
      </c>
      <c r="AA42" s="122" t="s">
        <v>96</v>
      </c>
      <c r="AB42" s="122" t="s">
        <v>3078</v>
      </c>
      <c r="AC42" s="122" t="s">
        <v>3080</v>
      </c>
      <c r="AD42" s="122" t="s">
        <v>97</v>
      </c>
      <c r="AE42" s="123">
        <v>42452.07</v>
      </c>
      <c r="AF42" s="123">
        <v>0</v>
      </c>
      <c r="AG42" s="123">
        <v>0</v>
      </c>
      <c r="AH42" s="123">
        <v>0</v>
      </c>
      <c r="AI42" s="123">
        <v>0</v>
      </c>
      <c r="AJ42" s="123">
        <v>42452.07</v>
      </c>
      <c r="AK42" s="122">
        <v>0</v>
      </c>
      <c r="AL42" s="122" t="s">
        <v>98</v>
      </c>
      <c r="AM42" s="122" t="s">
        <v>104</v>
      </c>
      <c r="AN42" s="122" t="s">
        <v>105</v>
      </c>
      <c r="AO42" s="122" t="s">
        <v>3084</v>
      </c>
      <c r="AP42" s="122" t="s">
        <v>917</v>
      </c>
      <c r="AQ42" s="124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1"/>
      <c r="BJ42" s="122"/>
      <c r="BK42" s="235"/>
      <c r="BL42" s="235"/>
      <c r="BM42" s="236"/>
      <c r="BN42" s="76"/>
      <c r="BO42" s="37"/>
    </row>
    <row r="43" spans="2:67" x14ac:dyDescent="0.3">
      <c r="B43" s="37"/>
      <c r="C43" s="41"/>
      <c r="D43" s="118">
        <v>44459</v>
      </c>
      <c r="E43" s="119">
        <v>29</v>
      </c>
      <c r="F43" s="232">
        <v>61331.15</v>
      </c>
      <c r="G43" s="233">
        <v>-7.4999999906140147E-3</v>
      </c>
      <c r="H43" s="233">
        <v>52871.687499999993</v>
      </c>
      <c r="I43" s="233">
        <v>8459.4699999999993</v>
      </c>
      <c r="J43" s="233">
        <v>61331.15</v>
      </c>
      <c r="K43" s="233">
        <v>0</v>
      </c>
      <c r="L43" s="233">
        <v>0</v>
      </c>
      <c r="M43" s="233">
        <v>0</v>
      </c>
      <c r="N43" s="233">
        <v>0</v>
      </c>
      <c r="O43" s="233">
        <v>61331.15</v>
      </c>
      <c r="P43" s="123"/>
      <c r="Q43" s="636"/>
      <c r="R43" s="122" t="s">
        <v>3077</v>
      </c>
      <c r="S43" s="234"/>
      <c r="T43" s="122" t="s">
        <v>93</v>
      </c>
      <c r="U43" s="122" t="s">
        <v>94</v>
      </c>
      <c r="V43" s="122" t="s">
        <v>217</v>
      </c>
      <c r="W43" s="122" t="s">
        <v>918</v>
      </c>
      <c r="X43" s="122" t="s">
        <v>19</v>
      </c>
      <c r="Y43" s="122">
        <v>29</v>
      </c>
      <c r="Z43" s="122" t="s">
        <v>919</v>
      </c>
      <c r="AA43" s="122" t="s">
        <v>96</v>
      </c>
      <c r="AB43" s="122" t="s">
        <v>3078</v>
      </c>
      <c r="AC43" s="122" t="s">
        <v>3080</v>
      </c>
      <c r="AD43" s="122" t="s">
        <v>97</v>
      </c>
      <c r="AE43" s="123">
        <v>52871.68</v>
      </c>
      <c r="AF43" s="123">
        <v>0</v>
      </c>
      <c r="AG43" s="123">
        <v>8459.4699999999993</v>
      </c>
      <c r="AH43" s="123">
        <v>0</v>
      </c>
      <c r="AI43" s="123">
        <v>0</v>
      </c>
      <c r="AJ43" s="123">
        <v>61331.15</v>
      </c>
      <c r="AK43" s="122">
        <v>8459.4699999999993</v>
      </c>
      <c r="AL43" s="122" t="s">
        <v>98</v>
      </c>
      <c r="AM43" s="122" t="s">
        <v>104</v>
      </c>
      <c r="AN43" s="122" t="s">
        <v>105</v>
      </c>
      <c r="AO43" s="122" t="s">
        <v>3084</v>
      </c>
      <c r="AP43" s="122" t="s">
        <v>920</v>
      </c>
      <c r="AQ43" s="124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1"/>
      <c r="BJ43" s="122"/>
      <c r="BK43" s="235"/>
      <c r="BL43" s="235"/>
      <c r="BM43" s="236"/>
      <c r="BN43" s="76"/>
      <c r="BO43" s="37"/>
    </row>
    <row r="44" spans="2:67" x14ac:dyDescent="0.3">
      <c r="B44" s="37"/>
      <c r="C44" s="41"/>
      <c r="D44" s="118">
        <v>44459</v>
      </c>
      <c r="E44" s="119">
        <v>30</v>
      </c>
      <c r="F44" s="232">
        <v>61571.48</v>
      </c>
      <c r="G44" s="233">
        <v>61571.48</v>
      </c>
      <c r="H44" s="233">
        <v>0</v>
      </c>
      <c r="I44" s="233">
        <v>0</v>
      </c>
      <c r="J44" s="233">
        <v>61571.48</v>
      </c>
      <c r="K44" s="233">
        <v>0</v>
      </c>
      <c r="L44" s="233">
        <v>0</v>
      </c>
      <c r="M44" s="233">
        <v>0</v>
      </c>
      <c r="N44" s="233">
        <v>0</v>
      </c>
      <c r="O44" s="233">
        <v>61571.48</v>
      </c>
      <c r="P44" s="123"/>
      <c r="Q44" s="636"/>
      <c r="R44" s="122" t="s">
        <v>3077</v>
      </c>
      <c r="S44" s="234"/>
      <c r="T44" s="122" t="s">
        <v>93</v>
      </c>
      <c r="U44" s="122" t="s">
        <v>94</v>
      </c>
      <c r="V44" s="122" t="s">
        <v>217</v>
      </c>
      <c r="W44" s="122" t="s">
        <v>921</v>
      </c>
      <c r="X44" s="122" t="s">
        <v>19</v>
      </c>
      <c r="Y44" s="122">
        <v>30</v>
      </c>
      <c r="Z44" s="122" t="s">
        <v>922</v>
      </c>
      <c r="AA44" s="122" t="s">
        <v>96</v>
      </c>
      <c r="AB44" s="122" t="s">
        <v>3078</v>
      </c>
      <c r="AC44" s="122" t="s">
        <v>3080</v>
      </c>
      <c r="AD44" s="122" t="s">
        <v>97</v>
      </c>
      <c r="AE44" s="123">
        <v>61571.48</v>
      </c>
      <c r="AF44" s="123">
        <v>0</v>
      </c>
      <c r="AG44" s="123">
        <v>0</v>
      </c>
      <c r="AH44" s="123">
        <v>0</v>
      </c>
      <c r="AI44" s="123">
        <v>0</v>
      </c>
      <c r="AJ44" s="123">
        <v>61571.48</v>
      </c>
      <c r="AK44" s="122">
        <v>0</v>
      </c>
      <c r="AL44" s="122" t="s">
        <v>98</v>
      </c>
      <c r="AM44" s="122" t="s">
        <v>104</v>
      </c>
      <c r="AN44" s="122" t="s">
        <v>105</v>
      </c>
      <c r="AO44" s="122" t="s">
        <v>3084</v>
      </c>
      <c r="AP44" s="122" t="s">
        <v>923</v>
      </c>
      <c r="AQ44" s="124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1"/>
      <c r="BJ44" s="122"/>
      <c r="BK44" s="235"/>
      <c r="BL44" s="235"/>
      <c r="BM44" s="236"/>
      <c r="BN44" s="76"/>
      <c r="BO44" s="37"/>
    </row>
    <row r="45" spans="2:67" x14ac:dyDescent="0.3">
      <c r="B45" s="37"/>
      <c r="C45" s="41"/>
      <c r="D45" s="118">
        <v>44459</v>
      </c>
      <c r="E45" s="119">
        <v>31</v>
      </c>
      <c r="F45" s="232">
        <v>15463.98</v>
      </c>
      <c r="G45" s="233">
        <v>1.9999999999527063E-2</v>
      </c>
      <c r="H45" s="233">
        <v>13331</v>
      </c>
      <c r="I45" s="233">
        <v>2132.96</v>
      </c>
      <c r="J45" s="233">
        <v>15463.98</v>
      </c>
      <c r="K45" s="233">
        <v>0</v>
      </c>
      <c r="L45" s="233">
        <v>0</v>
      </c>
      <c r="M45" s="233">
        <v>0</v>
      </c>
      <c r="N45" s="233">
        <v>0</v>
      </c>
      <c r="O45" s="233">
        <v>15463.98</v>
      </c>
      <c r="P45" s="123"/>
      <c r="Q45" s="636"/>
      <c r="R45" s="122" t="s">
        <v>3077</v>
      </c>
      <c r="S45" s="234"/>
      <c r="T45" s="122" t="s">
        <v>93</v>
      </c>
      <c r="U45" s="122" t="s">
        <v>94</v>
      </c>
      <c r="V45" s="122" t="s">
        <v>217</v>
      </c>
      <c r="W45" s="122" t="s">
        <v>924</v>
      </c>
      <c r="X45" s="122" t="s">
        <v>19</v>
      </c>
      <c r="Y45" s="122">
        <v>31</v>
      </c>
      <c r="Z45" s="122" t="s">
        <v>925</v>
      </c>
      <c r="AA45" s="122" t="s">
        <v>96</v>
      </c>
      <c r="AB45" s="122" t="s">
        <v>3078</v>
      </c>
      <c r="AC45" s="122" t="s">
        <v>3080</v>
      </c>
      <c r="AD45" s="122" t="s">
        <v>97</v>
      </c>
      <c r="AE45" s="123">
        <v>13331.02</v>
      </c>
      <c r="AF45" s="123">
        <v>0</v>
      </c>
      <c r="AG45" s="123">
        <v>2132.96</v>
      </c>
      <c r="AH45" s="123">
        <v>0</v>
      </c>
      <c r="AI45" s="123">
        <v>0</v>
      </c>
      <c r="AJ45" s="123">
        <v>15463.98</v>
      </c>
      <c r="AK45" s="122">
        <v>2132.96</v>
      </c>
      <c r="AL45" s="122" t="s">
        <v>98</v>
      </c>
      <c r="AM45" s="122" t="s">
        <v>104</v>
      </c>
      <c r="AN45" s="122" t="s">
        <v>105</v>
      </c>
      <c r="AO45" s="122" t="s">
        <v>3084</v>
      </c>
      <c r="AP45" s="122" t="s">
        <v>926</v>
      </c>
      <c r="AQ45" s="124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1"/>
      <c r="BJ45" s="122"/>
      <c r="BK45" s="235"/>
      <c r="BL45" s="235"/>
      <c r="BM45" s="236"/>
      <c r="BN45" s="76"/>
      <c r="BO45" s="37"/>
    </row>
    <row r="46" spans="2:67" x14ac:dyDescent="0.3">
      <c r="B46" s="37"/>
      <c r="C46" s="41"/>
      <c r="D46" s="118">
        <v>44459</v>
      </c>
      <c r="E46" s="119">
        <v>32</v>
      </c>
      <c r="F46" s="232">
        <v>238264.12</v>
      </c>
      <c r="G46" s="233">
        <v>238264.12</v>
      </c>
      <c r="H46" s="233">
        <v>0</v>
      </c>
      <c r="I46" s="233">
        <v>0</v>
      </c>
      <c r="J46" s="233">
        <v>238264.12</v>
      </c>
      <c r="K46" s="233">
        <v>0</v>
      </c>
      <c r="L46" s="233">
        <v>0</v>
      </c>
      <c r="M46" s="233">
        <v>0</v>
      </c>
      <c r="N46" s="233">
        <v>0</v>
      </c>
      <c r="O46" s="233">
        <v>238264.12</v>
      </c>
      <c r="P46" s="123"/>
      <c r="Q46" s="636"/>
      <c r="R46" s="122" t="s">
        <v>3077</v>
      </c>
      <c r="S46" s="234"/>
      <c r="T46" s="122" t="s">
        <v>93</v>
      </c>
      <c r="U46" s="122" t="s">
        <v>94</v>
      </c>
      <c r="V46" s="122" t="s">
        <v>217</v>
      </c>
      <c r="W46" s="122" t="s">
        <v>927</v>
      </c>
      <c r="X46" s="122" t="s">
        <v>19</v>
      </c>
      <c r="Y46" s="122">
        <v>32</v>
      </c>
      <c r="Z46" s="122" t="s">
        <v>928</v>
      </c>
      <c r="AA46" s="122" t="s">
        <v>96</v>
      </c>
      <c r="AB46" s="122" t="s">
        <v>3078</v>
      </c>
      <c r="AC46" s="122" t="s">
        <v>3080</v>
      </c>
      <c r="AD46" s="122" t="s">
        <v>97</v>
      </c>
      <c r="AE46" s="123">
        <v>238264.12</v>
      </c>
      <c r="AF46" s="123">
        <v>0</v>
      </c>
      <c r="AG46" s="123">
        <v>0</v>
      </c>
      <c r="AH46" s="123">
        <v>0</v>
      </c>
      <c r="AI46" s="123">
        <v>0</v>
      </c>
      <c r="AJ46" s="123">
        <v>238264.12</v>
      </c>
      <c r="AK46" s="122">
        <v>0</v>
      </c>
      <c r="AL46" s="122" t="s">
        <v>98</v>
      </c>
      <c r="AM46" s="122" t="s">
        <v>104</v>
      </c>
      <c r="AN46" s="122" t="s">
        <v>105</v>
      </c>
      <c r="AO46" s="122" t="s">
        <v>3084</v>
      </c>
      <c r="AP46" s="122" t="s">
        <v>929</v>
      </c>
      <c r="AQ46" s="124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1"/>
      <c r="BJ46" s="122"/>
      <c r="BK46" s="235"/>
      <c r="BL46" s="235"/>
      <c r="BM46" s="236"/>
      <c r="BN46" s="76"/>
      <c r="BO46" s="37"/>
    </row>
    <row r="47" spans="2:67" x14ac:dyDescent="0.3">
      <c r="B47" s="37"/>
      <c r="C47" s="41"/>
      <c r="D47" s="118">
        <v>44459</v>
      </c>
      <c r="E47" s="119">
        <v>33</v>
      </c>
      <c r="F47" s="232">
        <v>-139610.48000000001</v>
      </c>
      <c r="G47" s="233">
        <v>0</v>
      </c>
      <c r="H47" s="233">
        <v>0</v>
      </c>
      <c r="I47" s="233">
        <v>0</v>
      </c>
      <c r="J47" s="233">
        <v>0</v>
      </c>
      <c r="K47" s="233">
        <v>139610.48000000001</v>
      </c>
      <c r="L47" s="233">
        <v>0</v>
      </c>
      <c r="M47" s="233">
        <v>0</v>
      </c>
      <c r="N47" s="233">
        <v>139610.48000000001</v>
      </c>
      <c r="O47" s="233">
        <v>-139610.48000000001</v>
      </c>
      <c r="P47" s="123"/>
      <c r="Q47" s="636"/>
      <c r="R47" s="122" t="s">
        <v>3077</v>
      </c>
      <c r="S47" s="234"/>
      <c r="T47" s="122" t="s">
        <v>93</v>
      </c>
      <c r="U47" s="122" t="s">
        <v>115</v>
      </c>
      <c r="V47" s="122" t="s">
        <v>180</v>
      </c>
      <c r="W47" s="122" t="s">
        <v>930</v>
      </c>
      <c r="X47" s="122" t="s">
        <v>117</v>
      </c>
      <c r="Y47" s="122">
        <v>33</v>
      </c>
      <c r="Z47" s="122" t="s">
        <v>931</v>
      </c>
      <c r="AA47" s="122" t="s">
        <v>96</v>
      </c>
      <c r="AB47" s="122" t="s">
        <v>3078</v>
      </c>
      <c r="AC47" s="122" t="s">
        <v>3080</v>
      </c>
      <c r="AD47" s="122" t="s">
        <v>118</v>
      </c>
      <c r="AE47" s="123">
        <v>139610.48000000001</v>
      </c>
      <c r="AF47" s="123">
        <v>0</v>
      </c>
      <c r="AG47" s="123">
        <v>0</v>
      </c>
      <c r="AH47" s="123">
        <v>0</v>
      </c>
      <c r="AI47" s="123">
        <v>0</v>
      </c>
      <c r="AJ47" s="123">
        <v>139610.48000000001</v>
      </c>
      <c r="AK47" s="122">
        <v>0</v>
      </c>
      <c r="AL47" s="122" t="s">
        <v>98</v>
      </c>
      <c r="AM47" s="122" t="s">
        <v>104</v>
      </c>
      <c r="AN47" s="122" t="s">
        <v>100</v>
      </c>
      <c r="AO47" s="122" t="s">
        <v>3084</v>
      </c>
      <c r="AP47" s="122" t="s">
        <v>932</v>
      </c>
      <c r="AQ47" s="124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1"/>
      <c r="BJ47" s="122"/>
      <c r="BK47" s="235"/>
      <c r="BL47" s="235"/>
      <c r="BM47" s="236"/>
      <c r="BN47" s="76"/>
      <c r="BO47" s="37"/>
    </row>
    <row r="48" spans="2:67" x14ac:dyDescent="0.3">
      <c r="B48" s="37"/>
      <c r="C48" s="41"/>
      <c r="D48" s="118">
        <v>44459</v>
      </c>
      <c r="E48" s="119">
        <v>34</v>
      </c>
      <c r="F48" s="232">
        <v>1652.17</v>
      </c>
      <c r="G48" s="233">
        <v>1652.17</v>
      </c>
      <c r="H48" s="233">
        <v>0</v>
      </c>
      <c r="I48" s="233">
        <v>0</v>
      </c>
      <c r="J48" s="233">
        <v>1652.17</v>
      </c>
      <c r="K48" s="233">
        <v>0</v>
      </c>
      <c r="L48" s="233">
        <v>0</v>
      </c>
      <c r="M48" s="233">
        <v>0</v>
      </c>
      <c r="N48" s="233">
        <v>0</v>
      </c>
      <c r="O48" s="233">
        <v>1652.17</v>
      </c>
      <c r="P48" s="123"/>
      <c r="Q48" s="636"/>
      <c r="R48" s="122" t="s">
        <v>3077</v>
      </c>
      <c r="S48" s="234"/>
      <c r="T48" s="122" t="s">
        <v>93</v>
      </c>
      <c r="U48" s="122" t="s">
        <v>94</v>
      </c>
      <c r="V48" s="122" t="s">
        <v>217</v>
      </c>
      <c r="W48" s="122" t="s">
        <v>933</v>
      </c>
      <c r="X48" s="122" t="s">
        <v>19</v>
      </c>
      <c r="Y48" s="122">
        <v>34</v>
      </c>
      <c r="Z48" s="122" t="s">
        <v>934</v>
      </c>
      <c r="AA48" s="122" t="s">
        <v>96</v>
      </c>
      <c r="AB48" s="122" t="s">
        <v>3078</v>
      </c>
      <c r="AC48" s="122" t="s">
        <v>3080</v>
      </c>
      <c r="AD48" s="122" t="s">
        <v>97</v>
      </c>
      <c r="AE48" s="123">
        <v>1652.17</v>
      </c>
      <c r="AF48" s="123">
        <v>0</v>
      </c>
      <c r="AG48" s="123">
        <v>0</v>
      </c>
      <c r="AH48" s="123">
        <v>0</v>
      </c>
      <c r="AI48" s="123">
        <v>0</v>
      </c>
      <c r="AJ48" s="123">
        <v>1652.17</v>
      </c>
      <c r="AK48" s="122">
        <v>0</v>
      </c>
      <c r="AL48" s="122" t="s">
        <v>98</v>
      </c>
      <c r="AM48" s="122" t="s">
        <v>104</v>
      </c>
      <c r="AN48" s="122" t="s">
        <v>105</v>
      </c>
      <c r="AO48" s="122" t="s">
        <v>3084</v>
      </c>
      <c r="AP48" s="122" t="s">
        <v>935</v>
      </c>
      <c r="AQ48" s="124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1"/>
      <c r="BJ48" s="122"/>
      <c r="BK48" s="235"/>
      <c r="BL48" s="235"/>
      <c r="BM48" s="236"/>
      <c r="BN48" s="76"/>
      <c r="BO48" s="37"/>
    </row>
    <row r="49" spans="2:67" x14ac:dyDescent="0.3">
      <c r="B49" s="37"/>
      <c r="C49" s="41"/>
      <c r="D49" s="118">
        <v>44459</v>
      </c>
      <c r="E49" s="119">
        <v>35</v>
      </c>
      <c r="F49" s="232">
        <v>157673.64000000001</v>
      </c>
      <c r="G49" s="233">
        <v>157673.64000000001</v>
      </c>
      <c r="H49" s="233">
        <v>0</v>
      </c>
      <c r="I49" s="233">
        <v>0</v>
      </c>
      <c r="J49" s="233">
        <v>157673.64000000001</v>
      </c>
      <c r="K49" s="233">
        <v>0</v>
      </c>
      <c r="L49" s="233">
        <v>0</v>
      </c>
      <c r="M49" s="233">
        <v>0</v>
      </c>
      <c r="N49" s="233">
        <v>0</v>
      </c>
      <c r="O49" s="233">
        <v>157673.64000000001</v>
      </c>
      <c r="P49" s="123"/>
      <c r="Q49" s="636"/>
      <c r="R49" s="122" t="s">
        <v>3077</v>
      </c>
      <c r="S49" s="234"/>
      <c r="T49" s="122" t="s">
        <v>93</v>
      </c>
      <c r="U49" s="122" t="s">
        <v>94</v>
      </c>
      <c r="V49" s="122" t="s">
        <v>217</v>
      </c>
      <c r="W49" s="122" t="s">
        <v>936</v>
      </c>
      <c r="X49" s="122" t="s">
        <v>19</v>
      </c>
      <c r="Y49" s="122">
        <v>35</v>
      </c>
      <c r="Z49" s="122" t="s">
        <v>937</v>
      </c>
      <c r="AA49" s="122" t="s">
        <v>96</v>
      </c>
      <c r="AB49" s="122" t="s">
        <v>3078</v>
      </c>
      <c r="AC49" s="122" t="s">
        <v>3080</v>
      </c>
      <c r="AD49" s="122" t="s">
        <v>97</v>
      </c>
      <c r="AE49" s="123">
        <v>157673.64000000001</v>
      </c>
      <c r="AF49" s="123">
        <v>0</v>
      </c>
      <c r="AG49" s="123">
        <v>0</v>
      </c>
      <c r="AH49" s="123">
        <v>0</v>
      </c>
      <c r="AI49" s="123">
        <v>0</v>
      </c>
      <c r="AJ49" s="123">
        <v>157673.64000000001</v>
      </c>
      <c r="AK49" s="122">
        <v>0</v>
      </c>
      <c r="AL49" s="122" t="s">
        <v>98</v>
      </c>
      <c r="AM49" s="122" t="s">
        <v>104</v>
      </c>
      <c r="AN49" s="122" t="s">
        <v>105</v>
      </c>
      <c r="AO49" s="122" t="s">
        <v>3084</v>
      </c>
      <c r="AP49" s="122" t="s">
        <v>938</v>
      </c>
      <c r="AQ49" s="124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1"/>
      <c r="BJ49" s="122"/>
      <c r="BK49" s="235"/>
      <c r="BL49" s="235"/>
      <c r="BM49" s="236"/>
      <c r="BN49" s="76"/>
      <c r="BO49" s="37"/>
    </row>
    <row r="50" spans="2:67" x14ac:dyDescent="0.3">
      <c r="B50" s="37"/>
      <c r="C50" s="41"/>
      <c r="D50" s="118">
        <v>44459</v>
      </c>
      <c r="E50" s="119">
        <v>36</v>
      </c>
      <c r="F50" s="232">
        <v>35372.400000000001</v>
      </c>
      <c r="G50" s="233">
        <v>35372.400000000001</v>
      </c>
      <c r="H50" s="233">
        <v>0</v>
      </c>
      <c r="I50" s="233">
        <v>0</v>
      </c>
      <c r="J50" s="233">
        <v>35372.400000000001</v>
      </c>
      <c r="K50" s="233">
        <v>0</v>
      </c>
      <c r="L50" s="233">
        <v>0</v>
      </c>
      <c r="M50" s="233">
        <v>0</v>
      </c>
      <c r="N50" s="233">
        <v>0</v>
      </c>
      <c r="O50" s="233">
        <v>35372.400000000001</v>
      </c>
      <c r="P50" s="123"/>
      <c r="Q50" s="636"/>
      <c r="R50" s="122" t="s">
        <v>3077</v>
      </c>
      <c r="S50" s="234"/>
      <c r="T50" s="122" t="s">
        <v>93</v>
      </c>
      <c r="U50" s="122" t="s">
        <v>94</v>
      </c>
      <c r="V50" s="122" t="s">
        <v>116</v>
      </c>
      <c r="W50" s="122" t="s">
        <v>939</v>
      </c>
      <c r="X50" s="122" t="s">
        <v>19</v>
      </c>
      <c r="Y50" s="122">
        <v>36</v>
      </c>
      <c r="Z50" s="122" t="s">
        <v>940</v>
      </c>
      <c r="AA50" s="122" t="s">
        <v>96</v>
      </c>
      <c r="AB50" s="122" t="s">
        <v>3078</v>
      </c>
      <c r="AC50" s="122" t="s">
        <v>3080</v>
      </c>
      <c r="AD50" s="122" t="s">
        <v>97</v>
      </c>
      <c r="AE50" s="123">
        <v>35372.400000000001</v>
      </c>
      <c r="AF50" s="123">
        <v>0</v>
      </c>
      <c r="AG50" s="123">
        <v>0</v>
      </c>
      <c r="AH50" s="123">
        <v>0</v>
      </c>
      <c r="AI50" s="123">
        <v>0</v>
      </c>
      <c r="AJ50" s="123">
        <v>35372.400000000001</v>
      </c>
      <c r="AK50" s="122">
        <v>0</v>
      </c>
      <c r="AL50" s="122" t="s">
        <v>98</v>
      </c>
      <c r="AM50" s="122" t="s">
        <v>104</v>
      </c>
      <c r="AN50" s="122" t="s">
        <v>105</v>
      </c>
      <c r="AO50" s="122" t="s">
        <v>3084</v>
      </c>
      <c r="AP50" s="122" t="s">
        <v>941</v>
      </c>
      <c r="AQ50" s="124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1"/>
      <c r="BJ50" s="122"/>
      <c r="BK50" s="235"/>
      <c r="BL50" s="235"/>
      <c r="BM50" s="236"/>
      <c r="BN50" s="76"/>
      <c r="BO50" s="37"/>
    </row>
    <row r="51" spans="2:67" x14ac:dyDescent="0.3">
      <c r="B51" s="37"/>
      <c r="C51" s="41"/>
      <c r="D51" s="118">
        <v>44459</v>
      </c>
      <c r="E51" s="119">
        <v>37</v>
      </c>
      <c r="F51" s="232">
        <v>6693.05</v>
      </c>
      <c r="G51" s="233">
        <v>-2.9774999999998499</v>
      </c>
      <c r="H51" s="233">
        <v>5772.4375</v>
      </c>
      <c r="I51" s="233">
        <v>923.59</v>
      </c>
      <c r="J51" s="233">
        <v>6693.05</v>
      </c>
      <c r="K51" s="233">
        <v>0</v>
      </c>
      <c r="L51" s="233">
        <v>0</v>
      </c>
      <c r="M51" s="233">
        <v>0</v>
      </c>
      <c r="N51" s="233">
        <v>0</v>
      </c>
      <c r="O51" s="233">
        <v>6693.05</v>
      </c>
      <c r="P51" s="123"/>
      <c r="Q51" s="636"/>
      <c r="R51" s="122" t="s">
        <v>3077</v>
      </c>
      <c r="S51" s="234"/>
      <c r="T51" s="122" t="s">
        <v>93</v>
      </c>
      <c r="U51" s="122" t="s">
        <v>94</v>
      </c>
      <c r="V51" s="122" t="s">
        <v>217</v>
      </c>
      <c r="W51" s="122" t="s">
        <v>942</v>
      </c>
      <c r="X51" s="122" t="s">
        <v>19</v>
      </c>
      <c r="Y51" s="122">
        <v>37</v>
      </c>
      <c r="Z51" s="122" t="s">
        <v>943</v>
      </c>
      <c r="AA51" s="122" t="s">
        <v>96</v>
      </c>
      <c r="AB51" s="122" t="s">
        <v>3078</v>
      </c>
      <c r="AC51" s="122" t="s">
        <v>3080</v>
      </c>
      <c r="AD51" s="122" t="s">
        <v>97</v>
      </c>
      <c r="AE51" s="123">
        <v>5772.46</v>
      </c>
      <c r="AF51" s="123">
        <v>0</v>
      </c>
      <c r="AG51" s="123">
        <v>923.59</v>
      </c>
      <c r="AH51" s="123">
        <v>0</v>
      </c>
      <c r="AI51" s="123">
        <v>0</v>
      </c>
      <c r="AJ51" s="123">
        <v>6696.05</v>
      </c>
      <c r="AK51" s="122">
        <v>923.59</v>
      </c>
      <c r="AL51" s="122" t="s">
        <v>98</v>
      </c>
      <c r="AM51" s="122" t="s">
        <v>104</v>
      </c>
      <c r="AN51" s="122" t="s">
        <v>105</v>
      </c>
      <c r="AO51" s="122" t="s">
        <v>3084</v>
      </c>
      <c r="AP51" s="122" t="s">
        <v>944</v>
      </c>
      <c r="AQ51" s="124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1"/>
      <c r="BJ51" s="122"/>
      <c r="BK51" s="235"/>
      <c r="BL51" s="235"/>
      <c r="BM51" s="236"/>
      <c r="BN51" s="76"/>
      <c r="BO51" s="37"/>
    </row>
    <row r="52" spans="2:67" x14ac:dyDescent="0.3">
      <c r="B52" s="37"/>
      <c r="C52" s="41"/>
      <c r="D52" s="118">
        <v>44459</v>
      </c>
      <c r="E52" s="119">
        <v>38</v>
      </c>
      <c r="F52" s="232">
        <v>12273.84</v>
      </c>
      <c r="G52" s="233">
        <v>2.5000000000090949E-2</v>
      </c>
      <c r="H52" s="233">
        <v>10580.875</v>
      </c>
      <c r="I52" s="233">
        <v>1692.94</v>
      </c>
      <c r="J52" s="233">
        <v>12273.84</v>
      </c>
      <c r="K52" s="233">
        <v>0</v>
      </c>
      <c r="L52" s="233">
        <v>0</v>
      </c>
      <c r="M52" s="233">
        <v>0</v>
      </c>
      <c r="N52" s="233">
        <v>0</v>
      </c>
      <c r="O52" s="233">
        <v>12273.84</v>
      </c>
      <c r="P52" s="123"/>
      <c r="Q52" s="636"/>
      <c r="R52" s="122" t="s">
        <v>3077</v>
      </c>
      <c r="S52" s="234"/>
      <c r="T52" s="122" t="s">
        <v>93</v>
      </c>
      <c r="U52" s="122" t="s">
        <v>94</v>
      </c>
      <c r="V52" s="122" t="s">
        <v>217</v>
      </c>
      <c r="W52" s="122" t="s">
        <v>945</v>
      </c>
      <c r="X52" s="122" t="s">
        <v>19</v>
      </c>
      <c r="Y52" s="122">
        <v>38</v>
      </c>
      <c r="Z52" s="122" t="s">
        <v>946</v>
      </c>
      <c r="AA52" s="122" t="s">
        <v>96</v>
      </c>
      <c r="AB52" s="122" t="s">
        <v>3078</v>
      </c>
      <c r="AC52" s="122" t="s">
        <v>3080</v>
      </c>
      <c r="AD52" s="122" t="s">
        <v>97</v>
      </c>
      <c r="AE52" s="123">
        <v>10580.9</v>
      </c>
      <c r="AF52" s="123">
        <v>0</v>
      </c>
      <c r="AG52" s="123">
        <v>1692.94</v>
      </c>
      <c r="AH52" s="123">
        <v>0</v>
      </c>
      <c r="AI52" s="123">
        <v>0</v>
      </c>
      <c r="AJ52" s="123">
        <v>12273.84</v>
      </c>
      <c r="AK52" s="122">
        <v>1692.94</v>
      </c>
      <c r="AL52" s="122" t="s">
        <v>98</v>
      </c>
      <c r="AM52" s="122" t="s">
        <v>104</v>
      </c>
      <c r="AN52" s="122" t="s">
        <v>105</v>
      </c>
      <c r="AO52" s="122" t="s">
        <v>3084</v>
      </c>
      <c r="AP52" s="122" t="s">
        <v>947</v>
      </c>
      <c r="AQ52" s="124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1"/>
      <c r="BJ52" s="122"/>
      <c r="BK52" s="235"/>
      <c r="BL52" s="235"/>
      <c r="BM52" s="236"/>
      <c r="BN52" s="76"/>
      <c r="BO52" s="37"/>
    </row>
    <row r="53" spans="2:67" x14ac:dyDescent="0.3">
      <c r="B53" s="37"/>
      <c r="C53" s="41"/>
      <c r="D53" s="118">
        <v>44459</v>
      </c>
      <c r="E53" s="119">
        <v>39</v>
      </c>
      <c r="F53" s="232">
        <v>4276.3999999999996</v>
      </c>
      <c r="G53" s="233">
        <v>4276.3999999999996</v>
      </c>
      <c r="H53" s="233">
        <v>0</v>
      </c>
      <c r="I53" s="233">
        <v>0</v>
      </c>
      <c r="J53" s="233">
        <v>4276.3999999999996</v>
      </c>
      <c r="K53" s="233">
        <v>0</v>
      </c>
      <c r="L53" s="233">
        <v>0</v>
      </c>
      <c r="M53" s="233">
        <v>0</v>
      </c>
      <c r="N53" s="233">
        <v>0</v>
      </c>
      <c r="O53" s="233">
        <v>4276.3999999999996</v>
      </c>
      <c r="P53" s="123"/>
      <c r="Q53" s="636"/>
      <c r="R53" s="122" t="s">
        <v>3077</v>
      </c>
      <c r="S53" s="234"/>
      <c r="T53" s="122" t="s">
        <v>93</v>
      </c>
      <c r="U53" s="122" t="s">
        <v>94</v>
      </c>
      <c r="V53" s="122" t="s">
        <v>217</v>
      </c>
      <c r="W53" s="122" t="s">
        <v>948</v>
      </c>
      <c r="X53" s="122" t="s">
        <v>19</v>
      </c>
      <c r="Y53" s="122">
        <v>39</v>
      </c>
      <c r="Z53" s="122" t="s">
        <v>949</v>
      </c>
      <c r="AA53" s="122" t="s">
        <v>96</v>
      </c>
      <c r="AB53" s="122" t="s">
        <v>3078</v>
      </c>
      <c r="AC53" s="122" t="s">
        <v>3080</v>
      </c>
      <c r="AD53" s="122" t="s">
        <v>97</v>
      </c>
      <c r="AE53" s="123">
        <v>4276.3999999999996</v>
      </c>
      <c r="AF53" s="123">
        <v>0</v>
      </c>
      <c r="AG53" s="123">
        <v>0</v>
      </c>
      <c r="AH53" s="123">
        <v>0</v>
      </c>
      <c r="AI53" s="123">
        <v>0</v>
      </c>
      <c r="AJ53" s="123">
        <v>4276.3999999999996</v>
      </c>
      <c r="AK53" s="122">
        <v>0</v>
      </c>
      <c r="AL53" s="122" t="s">
        <v>98</v>
      </c>
      <c r="AM53" s="122" t="s">
        <v>104</v>
      </c>
      <c r="AN53" s="122" t="s">
        <v>105</v>
      </c>
      <c r="AO53" s="122" t="s">
        <v>3084</v>
      </c>
      <c r="AP53" s="122" t="s">
        <v>950</v>
      </c>
      <c r="AQ53" s="124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1"/>
      <c r="BJ53" s="122"/>
      <c r="BK53" s="235"/>
      <c r="BL53" s="235"/>
      <c r="BM53" s="236"/>
      <c r="BN53" s="76"/>
      <c r="BO53" s="37"/>
    </row>
    <row r="54" spans="2:67" x14ac:dyDescent="0.3">
      <c r="B54" s="37"/>
      <c r="C54" s="41"/>
      <c r="D54" s="118">
        <v>44459</v>
      </c>
      <c r="E54" s="119">
        <v>40</v>
      </c>
      <c r="F54" s="232">
        <v>5669.85</v>
      </c>
      <c r="G54" s="233">
        <v>-1.2499999999590727E-2</v>
      </c>
      <c r="H54" s="233">
        <v>4887.8125</v>
      </c>
      <c r="I54" s="233">
        <v>782.05</v>
      </c>
      <c r="J54" s="233">
        <v>5669.85</v>
      </c>
      <c r="K54" s="233">
        <v>0</v>
      </c>
      <c r="L54" s="233">
        <v>0</v>
      </c>
      <c r="M54" s="233">
        <v>0</v>
      </c>
      <c r="N54" s="233">
        <v>0</v>
      </c>
      <c r="O54" s="233">
        <v>5669.85</v>
      </c>
      <c r="P54" s="123"/>
      <c r="Q54" s="636"/>
      <c r="R54" s="122" t="s">
        <v>3077</v>
      </c>
      <c r="S54" s="234"/>
      <c r="T54" s="122" t="s">
        <v>93</v>
      </c>
      <c r="U54" s="122" t="s">
        <v>94</v>
      </c>
      <c r="V54" s="122" t="s">
        <v>217</v>
      </c>
      <c r="W54" s="122" t="s">
        <v>951</v>
      </c>
      <c r="X54" s="122" t="s">
        <v>19</v>
      </c>
      <c r="Y54" s="122">
        <v>40</v>
      </c>
      <c r="Z54" s="122" t="s">
        <v>952</v>
      </c>
      <c r="AA54" s="122" t="s">
        <v>96</v>
      </c>
      <c r="AB54" s="122" t="s">
        <v>3078</v>
      </c>
      <c r="AC54" s="122" t="s">
        <v>3080</v>
      </c>
      <c r="AD54" s="122" t="s">
        <v>97</v>
      </c>
      <c r="AE54" s="123">
        <v>4887.8</v>
      </c>
      <c r="AF54" s="123">
        <v>0</v>
      </c>
      <c r="AG54" s="123">
        <v>782.05</v>
      </c>
      <c r="AH54" s="123">
        <v>0</v>
      </c>
      <c r="AI54" s="123">
        <v>0</v>
      </c>
      <c r="AJ54" s="123">
        <v>5669.85</v>
      </c>
      <c r="AK54" s="122">
        <v>782.05</v>
      </c>
      <c r="AL54" s="122" t="s">
        <v>98</v>
      </c>
      <c r="AM54" s="122" t="s">
        <v>104</v>
      </c>
      <c r="AN54" s="122" t="s">
        <v>105</v>
      </c>
      <c r="AO54" s="122" t="s">
        <v>3084</v>
      </c>
      <c r="AP54" s="122" t="s">
        <v>953</v>
      </c>
      <c r="AQ54" s="124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1"/>
      <c r="BJ54" s="122"/>
      <c r="BK54" s="235"/>
      <c r="BL54" s="235"/>
      <c r="BM54" s="236"/>
      <c r="BN54" s="76"/>
      <c r="BO54" s="37"/>
    </row>
    <row r="55" spans="2:67" x14ac:dyDescent="0.3">
      <c r="B55" s="37"/>
      <c r="C55" s="41"/>
      <c r="D55" s="118">
        <v>44459</v>
      </c>
      <c r="E55" s="119">
        <v>41</v>
      </c>
      <c r="F55" s="232">
        <v>143580.72</v>
      </c>
      <c r="G55" s="233">
        <v>143580.72</v>
      </c>
      <c r="H55" s="233">
        <v>0</v>
      </c>
      <c r="I55" s="233">
        <v>0</v>
      </c>
      <c r="J55" s="233">
        <v>143580.72</v>
      </c>
      <c r="K55" s="233">
        <v>0</v>
      </c>
      <c r="L55" s="233">
        <v>0</v>
      </c>
      <c r="M55" s="233">
        <v>0</v>
      </c>
      <c r="N55" s="233">
        <v>0</v>
      </c>
      <c r="O55" s="233">
        <v>143580.72</v>
      </c>
      <c r="P55" s="123"/>
      <c r="Q55" s="636"/>
      <c r="R55" s="122" t="s">
        <v>3077</v>
      </c>
      <c r="S55" s="234"/>
      <c r="T55" s="122" t="s">
        <v>93</v>
      </c>
      <c r="U55" s="122" t="s">
        <v>94</v>
      </c>
      <c r="V55" s="122" t="s">
        <v>217</v>
      </c>
      <c r="W55" s="122" t="s">
        <v>954</v>
      </c>
      <c r="X55" s="122" t="s">
        <v>19</v>
      </c>
      <c r="Y55" s="122">
        <v>41</v>
      </c>
      <c r="Z55" s="122" t="s">
        <v>955</v>
      </c>
      <c r="AA55" s="122" t="s">
        <v>96</v>
      </c>
      <c r="AB55" s="122" t="s">
        <v>3078</v>
      </c>
      <c r="AC55" s="122" t="s">
        <v>3080</v>
      </c>
      <c r="AD55" s="122" t="s">
        <v>97</v>
      </c>
      <c r="AE55" s="123">
        <v>143580.72</v>
      </c>
      <c r="AF55" s="123">
        <v>0</v>
      </c>
      <c r="AG55" s="123">
        <v>0</v>
      </c>
      <c r="AH55" s="123">
        <v>0</v>
      </c>
      <c r="AI55" s="123">
        <v>0</v>
      </c>
      <c r="AJ55" s="123">
        <v>143580.72</v>
      </c>
      <c r="AK55" s="122">
        <v>0</v>
      </c>
      <c r="AL55" s="122" t="s">
        <v>98</v>
      </c>
      <c r="AM55" s="122" t="s">
        <v>104</v>
      </c>
      <c r="AN55" s="122" t="s">
        <v>105</v>
      </c>
      <c r="AO55" s="122" t="s">
        <v>3084</v>
      </c>
      <c r="AP55" s="122" t="s">
        <v>956</v>
      </c>
      <c r="AQ55" s="124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1"/>
      <c r="BJ55" s="122"/>
      <c r="BK55" s="235"/>
      <c r="BL55" s="235"/>
      <c r="BM55" s="236"/>
      <c r="BN55" s="76"/>
      <c r="BO55" s="37"/>
    </row>
    <row r="56" spans="2:67" x14ac:dyDescent="0.3">
      <c r="B56" s="37"/>
      <c r="C56" s="41"/>
      <c r="D56" s="118">
        <v>44459</v>
      </c>
      <c r="E56" s="119">
        <v>42</v>
      </c>
      <c r="F56" s="232">
        <v>3012.2</v>
      </c>
      <c r="G56" s="233">
        <v>-3.0000000000200089E-2</v>
      </c>
      <c r="H56" s="233">
        <v>2596.75</v>
      </c>
      <c r="I56" s="233">
        <v>415.48</v>
      </c>
      <c r="J56" s="233">
        <v>3012.2</v>
      </c>
      <c r="K56" s="233">
        <v>0</v>
      </c>
      <c r="L56" s="233">
        <v>0</v>
      </c>
      <c r="M56" s="233">
        <v>0</v>
      </c>
      <c r="N56" s="233">
        <v>0</v>
      </c>
      <c r="O56" s="233">
        <v>3012.2</v>
      </c>
      <c r="P56" s="123"/>
      <c r="Q56" s="636"/>
      <c r="R56" s="122" t="s">
        <v>3077</v>
      </c>
      <c r="S56" s="234"/>
      <c r="T56" s="122" t="s">
        <v>93</v>
      </c>
      <c r="U56" s="122" t="s">
        <v>94</v>
      </c>
      <c r="V56" s="122" t="s">
        <v>217</v>
      </c>
      <c r="W56" s="122" t="s">
        <v>957</v>
      </c>
      <c r="X56" s="122" t="s">
        <v>19</v>
      </c>
      <c r="Y56" s="122">
        <v>42</v>
      </c>
      <c r="Z56" s="122" t="s">
        <v>958</v>
      </c>
      <c r="AA56" s="122" t="s">
        <v>96</v>
      </c>
      <c r="AB56" s="122" t="s">
        <v>3078</v>
      </c>
      <c r="AC56" s="122" t="s">
        <v>3080</v>
      </c>
      <c r="AD56" s="122" t="s">
        <v>97</v>
      </c>
      <c r="AE56" s="123">
        <v>2596.7199999999998</v>
      </c>
      <c r="AF56" s="123">
        <v>0</v>
      </c>
      <c r="AG56" s="123">
        <v>415.48</v>
      </c>
      <c r="AH56" s="123">
        <v>0</v>
      </c>
      <c r="AI56" s="123">
        <v>0</v>
      </c>
      <c r="AJ56" s="123">
        <v>3012.2</v>
      </c>
      <c r="AK56" s="122">
        <v>415.48</v>
      </c>
      <c r="AL56" s="122" t="s">
        <v>98</v>
      </c>
      <c r="AM56" s="122" t="s">
        <v>104</v>
      </c>
      <c r="AN56" s="122" t="s">
        <v>105</v>
      </c>
      <c r="AO56" s="122" t="s">
        <v>3084</v>
      </c>
      <c r="AP56" s="122" t="s">
        <v>959</v>
      </c>
      <c r="AQ56" s="124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1"/>
      <c r="BJ56" s="122"/>
      <c r="BK56" s="235"/>
      <c r="BL56" s="235"/>
      <c r="BM56" s="236"/>
      <c r="BN56" s="76"/>
      <c r="BO56" s="37"/>
    </row>
    <row r="57" spans="2:67" x14ac:dyDescent="0.3">
      <c r="B57" s="37"/>
      <c r="C57" s="41"/>
      <c r="D57" s="118">
        <v>44459</v>
      </c>
      <c r="E57" s="119">
        <v>43</v>
      </c>
      <c r="F57" s="232">
        <v>3292.78</v>
      </c>
      <c r="G57" s="233">
        <v>-2.4999999999806732E-2</v>
      </c>
      <c r="H57" s="233">
        <v>2838.625</v>
      </c>
      <c r="I57" s="233">
        <v>454.18</v>
      </c>
      <c r="J57" s="233">
        <v>3292.78</v>
      </c>
      <c r="K57" s="233">
        <v>0</v>
      </c>
      <c r="L57" s="233">
        <v>0</v>
      </c>
      <c r="M57" s="233">
        <v>0</v>
      </c>
      <c r="N57" s="233">
        <v>0</v>
      </c>
      <c r="O57" s="233">
        <v>3292.78</v>
      </c>
      <c r="P57" s="123"/>
      <c r="Q57" s="636"/>
      <c r="R57" s="122" t="s">
        <v>3077</v>
      </c>
      <c r="S57" s="234"/>
      <c r="T57" s="122" t="s">
        <v>93</v>
      </c>
      <c r="U57" s="122" t="s">
        <v>94</v>
      </c>
      <c r="V57" s="122" t="s">
        <v>244</v>
      </c>
      <c r="W57" s="122" t="s">
        <v>960</v>
      </c>
      <c r="X57" s="122" t="s">
        <v>19</v>
      </c>
      <c r="Y57" s="122">
        <v>43</v>
      </c>
      <c r="Z57" s="122" t="s">
        <v>961</v>
      </c>
      <c r="AA57" s="122" t="s">
        <v>96</v>
      </c>
      <c r="AB57" s="122" t="s">
        <v>3078</v>
      </c>
      <c r="AC57" s="122" t="s">
        <v>3080</v>
      </c>
      <c r="AD57" s="122" t="s">
        <v>97</v>
      </c>
      <c r="AE57" s="123">
        <v>2838.6</v>
      </c>
      <c r="AF57" s="123">
        <v>0</v>
      </c>
      <c r="AG57" s="123">
        <v>454.18</v>
      </c>
      <c r="AH57" s="123">
        <v>0</v>
      </c>
      <c r="AI57" s="123">
        <v>0</v>
      </c>
      <c r="AJ57" s="123">
        <v>3292.78</v>
      </c>
      <c r="AK57" s="122">
        <v>454.18</v>
      </c>
      <c r="AL57" s="122" t="s">
        <v>98</v>
      </c>
      <c r="AM57" s="122" t="s">
        <v>104</v>
      </c>
      <c r="AN57" s="122" t="s">
        <v>105</v>
      </c>
      <c r="AO57" s="122" t="s">
        <v>3084</v>
      </c>
      <c r="AP57" s="122" t="s">
        <v>962</v>
      </c>
      <c r="AQ57" s="124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1"/>
      <c r="BJ57" s="122"/>
      <c r="BK57" s="235"/>
      <c r="BL57" s="235"/>
      <c r="BM57" s="236"/>
      <c r="BN57" s="76"/>
      <c r="BO57" s="37"/>
    </row>
    <row r="58" spans="2:67" x14ac:dyDescent="0.3">
      <c r="B58" s="37"/>
      <c r="C58" s="41"/>
      <c r="D58" s="118">
        <v>44459</v>
      </c>
      <c r="E58" s="119">
        <v>44</v>
      </c>
      <c r="F58" s="232">
        <v>51968.03</v>
      </c>
      <c r="G58" s="233">
        <v>51968.03</v>
      </c>
      <c r="H58" s="233">
        <v>0</v>
      </c>
      <c r="I58" s="233">
        <v>0</v>
      </c>
      <c r="J58" s="233">
        <v>51968.03</v>
      </c>
      <c r="K58" s="233">
        <v>0</v>
      </c>
      <c r="L58" s="233">
        <v>0</v>
      </c>
      <c r="M58" s="233">
        <v>0</v>
      </c>
      <c r="N58" s="233">
        <v>0</v>
      </c>
      <c r="O58" s="233">
        <v>51968.03</v>
      </c>
      <c r="P58" s="123"/>
      <c r="Q58" s="636"/>
      <c r="R58" s="122" t="s">
        <v>3077</v>
      </c>
      <c r="S58" s="234"/>
      <c r="T58" s="122" t="s">
        <v>93</v>
      </c>
      <c r="U58" s="122" t="s">
        <v>94</v>
      </c>
      <c r="V58" s="122" t="s">
        <v>244</v>
      </c>
      <c r="W58" s="122" t="s">
        <v>963</v>
      </c>
      <c r="X58" s="122" t="s">
        <v>19</v>
      </c>
      <c r="Y58" s="122">
        <v>44</v>
      </c>
      <c r="Z58" s="122" t="s">
        <v>964</v>
      </c>
      <c r="AA58" s="122" t="s">
        <v>96</v>
      </c>
      <c r="AB58" s="122" t="s">
        <v>3078</v>
      </c>
      <c r="AC58" s="122" t="s">
        <v>3080</v>
      </c>
      <c r="AD58" s="122" t="s">
        <v>97</v>
      </c>
      <c r="AE58" s="123">
        <v>51968.03</v>
      </c>
      <c r="AF58" s="123">
        <v>0</v>
      </c>
      <c r="AG58" s="123">
        <v>0</v>
      </c>
      <c r="AH58" s="123">
        <v>0</v>
      </c>
      <c r="AI58" s="123">
        <v>0</v>
      </c>
      <c r="AJ58" s="123">
        <v>51968.03</v>
      </c>
      <c r="AK58" s="122">
        <v>0</v>
      </c>
      <c r="AL58" s="122" t="s">
        <v>98</v>
      </c>
      <c r="AM58" s="122" t="s">
        <v>104</v>
      </c>
      <c r="AN58" s="122" t="s">
        <v>105</v>
      </c>
      <c r="AO58" s="122" t="s">
        <v>3084</v>
      </c>
      <c r="AP58" s="122" t="s">
        <v>965</v>
      </c>
      <c r="AQ58" s="124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1"/>
      <c r="BJ58" s="237"/>
      <c r="BK58" s="238"/>
      <c r="BL58" s="238"/>
      <c r="BM58" s="239"/>
      <c r="BN58" s="76"/>
      <c r="BO58" s="37"/>
    </row>
    <row r="59" spans="2:67" x14ac:dyDescent="0.3">
      <c r="B59" s="37"/>
      <c r="C59" s="41"/>
      <c r="D59" s="118">
        <v>44459</v>
      </c>
      <c r="E59" s="119">
        <v>45</v>
      </c>
      <c r="F59" s="232">
        <v>443303.29</v>
      </c>
      <c r="G59" s="233">
        <v>443303.29</v>
      </c>
      <c r="H59" s="233">
        <v>0</v>
      </c>
      <c r="I59" s="233">
        <v>0</v>
      </c>
      <c r="J59" s="233">
        <v>443303.29</v>
      </c>
      <c r="K59" s="233">
        <v>0</v>
      </c>
      <c r="L59" s="233">
        <v>0</v>
      </c>
      <c r="M59" s="233">
        <v>0</v>
      </c>
      <c r="N59" s="233">
        <v>0</v>
      </c>
      <c r="O59" s="233">
        <v>443303.29</v>
      </c>
      <c r="P59" s="123"/>
      <c r="Q59" s="636"/>
      <c r="R59" s="122" t="s">
        <v>3077</v>
      </c>
      <c r="S59" s="234"/>
      <c r="T59" s="122" t="s">
        <v>93</v>
      </c>
      <c r="U59" s="122" t="s">
        <v>94</v>
      </c>
      <c r="V59" s="122" t="s">
        <v>244</v>
      </c>
      <c r="W59" s="122" t="s">
        <v>966</v>
      </c>
      <c r="X59" s="122" t="s">
        <v>19</v>
      </c>
      <c r="Y59" s="122">
        <v>45</v>
      </c>
      <c r="Z59" s="122" t="s">
        <v>967</v>
      </c>
      <c r="AA59" s="122" t="s">
        <v>96</v>
      </c>
      <c r="AB59" s="122" t="s">
        <v>3078</v>
      </c>
      <c r="AC59" s="122" t="s">
        <v>3080</v>
      </c>
      <c r="AD59" s="122" t="s">
        <v>97</v>
      </c>
      <c r="AE59" s="123">
        <v>443303.29</v>
      </c>
      <c r="AF59" s="123">
        <v>0</v>
      </c>
      <c r="AG59" s="123">
        <v>0</v>
      </c>
      <c r="AH59" s="123">
        <v>0</v>
      </c>
      <c r="AI59" s="123">
        <v>0</v>
      </c>
      <c r="AJ59" s="123">
        <v>443303.29</v>
      </c>
      <c r="AK59" s="122">
        <v>0</v>
      </c>
      <c r="AL59" s="122" t="s">
        <v>98</v>
      </c>
      <c r="AM59" s="122" t="s">
        <v>104</v>
      </c>
      <c r="AN59" s="122" t="s">
        <v>105</v>
      </c>
      <c r="AO59" s="122" t="s">
        <v>3084</v>
      </c>
      <c r="AP59" s="122" t="s">
        <v>968</v>
      </c>
      <c r="AQ59" s="124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1"/>
      <c r="BJ59" s="237"/>
      <c r="BK59" s="238"/>
      <c r="BL59" s="238"/>
      <c r="BM59" s="239"/>
      <c r="BN59" s="76"/>
      <c r="BO59" s="37"/>
    </row>
    <row r="60" spans="2:67" x14ac:dyDescent="0.3">
      <c r="B60" s="37"/>
      <c r="C60" s="41"/>
      <c r="D60" s="118">
        <v>44459</v>
      </c>
      <c r="E60" s="119">
        <v>46</v>
      </c>
      <c r="F60" s="232">
        <v>106568.69</v>
      </c>
      <c r="G60" s="233">
        <v>-2.4999999968713382E-3</v>
      </c>
      <c r="H60" s="233">
        <v>91869.5625</v>
      </c>
      <c r="I60" s="233">
        <v>14699.13</v>
      </c>
      <c r="J60" s="233">
        <v>106568.69</v>
      </c>
      <c r="K60" s="233">
        <v>0</v>
      </c>
      <c r="L60" s="233">
        <v>0</v>
      </c>
      <c r="M60" s="233">
        <v>0</v>
      </c>
      <c r="N60" s="233">
        <v>0</v>
      </c>
      <c r="O60" s="233">
        <v>106568.69</v>
      </c>
      <c r="P60" s="123"/>
      <c r="Q60" s="636"/>
      <c r="R60" s="122" t="s">
        <v>3077</v>
      </c>
      <c r="S60" s="234"/>
      <c r="T60" s="122" t="s">
        <v>93</v>
      </c>
      <c r="U60" s="122" t="s">
        <v>94</v>
      </c>
      <c r="V60" s="122" t="s">
        <v>244</v>
      </c>
      <c r="W60" s="122" t="s">
        <v>969</v>
      </c>
      <c r="X60" s="122" t="s">
        <v>19</v>
      </c>
      <c r="Y60" s="122">
        <v>46</v>
      </c>
      <c r="Z60" s="122" t="s">
        <v>970</v>
      </c>
      <c r="AA60" s="122" t="s">
        <v>96</v>
      </c>
      <c r="AB60" s="122" t="s">
        <v>3078</v>
      </c>
      <c r="AC60" s="122" t="s">
        <v>3080</v>
      </c>
      <c r="AD60" s="122" t="s">
        <v>97</v>
      </c>
      <c r="AE60" s="123">
        <v>91869.56</v>
      </c>
      <c r="AF60" s="123">
        <v>0</v>
      </c>
      <c r="AG60" s="123">
        <v>14699.13</v>
      </c>
      <c r="AH60" s="123">
        <v>0</v>
      </c>
      <c r="AI60" s="123">
        <v>0</v>
      </c>
      <c r="AJ60" s="123">
        <v>106568.69</v>
      </c>
      <c r="AK60" s="122">
        <v>14699.13</v>
      </c>
      <c r="AL60" s="122" t="s">
        <v>98</v>
      </c>
      <c r="AM60" s="122" t="s">
        <v>104</v>
      </c>
      <c r="AN60" s="122" t="s">
        <v>105</v>
      </c>
      <c r="AO60" s="122" t="s">
        <v>3084</v>
      </c>
      <c r="AP60" s="122" t="s">
        <v>971</v>
      </c>
      <c r="AQ60" s="124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1"/>
      <c r="BJ60" s="237"/>
      <c r="BK60" s="238"/>
      <c r="BL60" s="238"/>
      <c r="BM60" s="239"/>
      <c r="BN60" s="76"/>
      <c r="BO60" s="37"/>
    </row>
    <row r="61" spans="2:67" x14ac:dyDescent="0.3">
      <c r="B61" s="37"/>
      <c r="C61" s="41"/>
      <c r="D61" s="118">
        <v>44459</v>
      </c>
      <c r="E61" s="119">
        <v>47</v>
      </c>
      <c r="F61" s="232">
        <v>443303.29</v>
      </c>
      <c r="G61" s="233">
        <v>443303.29</v>
      </c>
      <c r="H61" s="233">
        <v>0</v>
      </c>
      <c r="I61" s="233">
        <v>0</v>
      </c>
      <c r="J61" s="233">
        <v>443303.29</v>
      </c>
      <c r="K61" s="233">
        <v>0</v>
      </c>
      <c r="L61" s="233">
        <v>0</v>
      </c>
      <c r="M61" s="233">
        <v>0</v>
      </c>
      <c r="N61" s="233">
        <v>0</v>
      </c>
      <c r="O61" s="233">
        <v>443303.29</v>
      </c>
      <c r="P61" s="123"/>
      <c r="Q61" s="636"/>
      <c r="R61" s="122" t="s">
        <v>3077</v>
      </c>
      <c r="S61" s="234"/>
      <c r="T61" s="122" t="s">
        <v>93</v>
      </c>
      <c r="U61" s="122" t="s">
        <v>94</v>
      </c>
      <c r="V61" s="122" t="s">
        <v>244</v>
      </c>
      <c r="W61" s="122" t="s">
        <v>972</v>
      </c>
      <c r="X61" s="122" t="s">
        <v>19</v>
      </c>
      <c r="Y61" s="122">
        <v>47</v>
      </c>
      <c r="Z61" s="122" t="s">
        <v>973</v>
      </c>
      <c r="AA61" s="122" t="s">
        <v>96</v>
      </c>
      <c r="AB61" s="122" t="s">
        <v>3078</v>
      </c>
      <c r="AC61" s="122" t="s">
        <v>3080</v>
      </c>
      <c r="AD61" s="122" t="s">
        <v>97</v>
      </c>
      <c r="AE61" s="123">
        <v>443303.29</v>
      </c>
      <c r="AF61" s="123">
        <v>0</v>
      </c>
      <c r="AG61" s="123">
        <v>0</v>
      </c>
      <c r="AH61" s="123">
        <v>0</v>
      </c>
      <c r="AI61" s="123">
        <v>0</v>
      </c>
      <c r="AJ61" s="123">
        <v>443303.29</v>
      </c>
      <c r="AK61" s="122">
        <v>0</v>
      </c>
      <c r="AL61" s="122" t="s">
        <v>98</v>
      </c>
      <c r="AM61" s="122" t="s">
        <v>104</v>
      </c>
      <c r="AN61" s="122" t="s">
        <v>105</v>
      </c>
      <c r="AO61" s="122" t="s">
        <v>3084</v>
      </c>
      <c r="AP61" s="122" t="s">
        <v>974</v>
      </c>
      <c r="AQ61" s="124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1"/>
      <c r="BJ61" s="237"/>
      <c r="BK61" s="238"/>
      <c r="BL61" s="238"/>
      <c r="BM61" s="239"/>
      <c r="BN61" s="76"/>
      <c r="BO61" s="37"/>
    </row>
    <row r="62" spans="2:67" x14ac:dyDescent="0.3">
      <c r="B62" s="37"/>
      <c r="C62" s="41"/>
      <c r="D62" s="118">
        <v>44459</v>
      </c>
      <c r="E62" s="119">
        <v>48</v>
      </c>
      <c r="F62" s="232">
        <v>5203.9799999999996</v>
      </c>
      <c r="G62" s="233">
        <v>5203.9799999999996</v>
      </c>
      <c r="H62" s="233">
        <v>0</v>
      </c>
      <c r="I62" s="233">
        <v>0</v>
      </c>
      <c r="J62" s="233">
        <v>5203.9799999999996</v>
      </c>
      <c r="K62" s="233">
        <v>0</v>
      </c>
      <c r="L62" s="233">
        <v>0</v>
      </c>
      <c r="M62" s="233">
        <v>0</v>
      </c>
      <c r="N62" s="233">
        <v>0</v>
      </c>
      <c r="O62" s="233">
        <v>5203.9799999999996</v>
      </c>
      <c r="P62" s="123"/>
      <c r="Q62" s="636"/>
      <c r="R62" s="122" t="s">
        <v>3077</v>
      </c>
      <c r="S62" s="234"/>
      <c r="T62" s="122" t="s">
        <v>93</v>
      </c>
      <c r="U62" s="122" t="s">
        <v>94</v>
      </c>
      <c r="V62" s="122" t="s">
        <v>244</v>
      </c>
      <c r="W62" s="122" t="s">
        <v>975</v>
      </c>
      <c r="X62" s="122" t="s">
        <v>19</v>
      </c>
      <c r="Y62" s="122">
        <v>48</v>
      </c>
      <c r="Z62" s="122" t="s">
        <v>976</v>
      </c>
      <c r="AA62" s="122" t="s">
        <v>96</v>
      </c>
      <c r="AB62" s="122" t="s">
        <v>3078</v>
      </c>
      <c r="AC62" s="122" t="s">
        <v>3080</v>
      </c>
      <c r="AD62" s="122" t="s">
        <v>97</v>
      </c>
      <c r="AE62" s="123">
        <v>5203.9799999999996</v>
      </c>
      <c r="AF62" s="123">
        <v>0</v>
      </c>
      <c r="AG62" s="123">
        <v>0</v>
      </c>
      <c r="AH62" s="123">
        <v>0</v>
      </c>
      <c r="AI62" s="123">
        <v>0</v>
      </c>
      <c r="AJ62" s="123">
        <v>5203.9799999999996</v>
      </c>
      <c r="AK62" s="122">
        <v>0</v>
      </c>
      <c r="AL62" s="122" t="s">
        <v>98</v>
      </c>
      <c r="AM62" s="122" t="s">
        <v>104</v>
      </c>
      <c r="AN62" s="122" t="s">
        <v>105</v>
      </c>
      <c r="AO62" s="122" t="s">
        <v>3084</v>
      </c>
      <c r="AP62" s="122" t="s">
        <v>977</v>
      </c>
      <c r="AQ62" s="124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1"/>
      <c r="BJ62" s="237"/>
      <c r="BK62" s="238"/>
      <c r="BL62" s="238"/>
      <c r="BM62" s="239"/>
      <c r="BN62" s="76"/>
      <c r="BO62" s="37"/>
    </row>
    <row r="63" spans="2:67" x14ac:dyDescent="0.3">
      <c r="B63" s="37"/>
      <c r="C63" s="41"/>
      <c r="D63" s="118">
        <v>44459</v>
      </c>
      <c r="E63" s="119">
        <v>49</v>
      </c>
      <c r="F63" s="232">
        <v>452845.44</v>
      </c>
      <c r="G63" s="233">
        <v>452845.44</v>
      </c>
      <c r="H63" s="233">
        <v>0</v>
      </c>
      <c r="I63" s="233">
        <v>0</v>
      </c>
      <c r="J63" s="233">
        <v>452845.44</v>
      </c>
      <c r="K63" s="233">
        <v>0</v>
      </c>
      <c r="L63" s="233">
        <v>0</v>
      </c>
      <c r="M63" s="233">
        <v>0</v>
      </c>
      <c r="N63" s="233">
        <v>0</v>
      </c>
      <c r="O63" s="233">
        <v>452845.44</v>
      </c>
      <c r="P63" s="123"/>
      <c r="Q63" s="636"/>
      <c r="R63" s="122" t="s">
        <v>3077</v>
      </c>
      <c r="S63" s="234"/>
      <c r="T63" s="122" t="s">
        <v>93</v>
      </c>
      <c r="U63" s="122" t="s">
        <v>94</v>
      </c>
      <c r="V63" s="122" t="s">
        <v>244</v>
      </c>
      <c r="W63" s="122" t="s">
        <v>978</v>
      </c>
      <c r="X63" s="122" t="s">
        <v>19</v>
      </c>
      <c r="Y63" s="122">
        <v>49</v>
      </c>
      <c r="Z63" s="122" t="s">
        <v>979</v>
      </c>
      <c r="AA63" s="122" t="s">
        <v>96</v>
      </c>
      <c r="AB63" s="122" t="s">
        <v>3078</v>
      </c>
      <c r="AC63" s="122" t="s">
        <v>3080</v>
      </c>
      <c r="AD63" s="122" t="s">
        <v>97</v>
      </c>
      <c r="AE63" s="123">
        <v>452845.44</v>
      </c>
      <c r="AF63" s="123">
        <v>0</v>
      </c>
      <c r="AG63" s="123">
        <v>0</v>
      </c>
      <c r="AH63" s="123">
        <v>0</v>
      </c>
      <c r="AI63" s="123">
        <v>0</v>
      </c>
      <c r="AJ63" s="123">
        <v>452845.44</v>
      </c>
      <c r="AK63" s="122">
        <v>0</v>
      </c>
      <c r="AL63" s="122" t="s">
        <v>98</v>
      </c>
      <c r="AM63" s="122" t="s">
        <v>104</v>
      </c>
      <c r="AN63" s="122" t="s">
        <v>105</v>
      </c>
      <c r="AO63" s="122" t="s">
        <v>3084</v>
      </c>
      <c r="AP63" s="122" t="s">
        <v>980</v>
      </c>
      <c r="AQ63" s="124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1"/>
      <c r="BJ63" s="237"/>
      <c r="BK63" s="238"/>
      <c r="BL63" s="238"/>
      <c r="BM63" s="239"/>
      <c r="BN63" s="76"/>
      <c r="BO63" s="37"/>
    </row>
    <row r="64" spans="2:67" x14ac:dyDescent="0.3">
      <c r="B64" s="37"/>
      <c r="C64" s="41"/>
      <c r="D64" s="118">
        <v>44459</v>
      </c>
      <c r="E64" s="119">
        <v>50</v>
      </c>
      <c r="F64" s="232">
        <v>-12133.4</v>
      </c>
      <c r="G64" s="233">
        <v>0</v>
      </c>
      <c r="H64" s="233">
        <v>0</v>
      </c>
      <c r="I64" s="233">
        <v>0</v>
      </c>
      <c r="J64" s="233">
        <v>0</v>
      </c>
      <c r="K64" s="233">
        <v>12133.4</v>
      </c>
      <c r="L64" s="233">
        <v>0</v>
      </c>
      <c r="M64" s="233">
        <v>0</v>
      </c>
      <c r="N64" s="233">
        <v>12133.4</v>
      </c>
      <c r="O64" s="233">
        <v>-12133.4</v>
      </c>
      <c r="P64" s="123"/>
      <c r="Q64" s="636"/>
      <c r="R64" s="122" t="s">
        <v>3077</v>
      </c>
      <c r="S64" s="234"/>
      <c r="T64" s="122" t="s">
        <v>93</v>
      </c>
      <c r="U64" s="122" t="s">
        <v>115</v>
      </c>
      <c r="V64" s="122" t="s">
        <v>152</v>
      </c>
      <c r="W64" s="122" t="s">
        <v>981</v>
      </c>
      <c r="X64" s="122" t="s">
        <v>139</v>
      </c>
      <c r="Y64" s="122">
        <v>50</v>
      </c>
      <c r="Z64" s="122" t="s">
        <v>982</v>
      </c>
      <c r="AA64" s="122" t="s">
        <v>96</v>
      </c>
      <c r="AB64" s="122" t="s">
        <v>3078</v>
      </c>
      <c r="AC64" s="122" t="s">
        <v>3080</v>
      </c>
      <c r="AD64" s="122" t="s">
        <v>118</v>
      </c>
      <c r="AE64" s="123">
        <v>12133.4</v>
      </c>
      <c r="AF64" s="123">
        <v>0</v>
      </c>
      <c r="AG64" s="123">
        <v>0</v>
      </c>
      <c r="AH64" s="123">
        <v>0</v>
      </c>
      <c r="AI64" s="123">
        <v>0</v>
      </c>
      <c r="AJ64" s="123">
        <v>12133.4</v>
      </c>
      <c r="AK64" s="122">
        <v>0</v>
      </c>
      <c r="AL64" s="122" t="s">
        <v>98</v>
      </c>
      <c r="AM64" s="122" t="s">
        <v>104</v>
      </c>
      <c r="AN64" s="122" t="s">
        <v>100</v>
      </c>
      <c r="AO64" s="122" t="s">
        <v>3084</v>
      </c>
      <c r="AP64" s="122" t="s">
        <v>983</v>
      </c>
      <c r="AQ64" s="124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1"/>
      <c r="BJ64" s="237"/>
      <c r="BK64" s="238"/>
      <c r="BL64" s="238"/>
      <c r="BM64" s="239"/>
      <c r="BN64" s="76"/>
      <c r="BO64" s="37"/>
    </row>
    <row r="65" spans="2:67" x14ac:dyDescent="0.3">
      <c r="B65" s="37"/>
      <c r="C65" s="41"/>
      <c r="D65" s="118">
        <v>44459</v>
      </c>
      <c r="E65" s="119">
        <v>51</v>
      </c>
      <c r="F65" s="232">
        <v>109550.93</v>
      </c>
      <c r="G65" s="233">
        <v>2.2499999993669917E-2</v>
      </c>
      <c r="H65" s="233">
        <v>94440.4375</v>
      </c>
      <c r="I65" s="233">
        <v>15110.47</v>
      </c>
      <c r="J65" s="233">
        <v>109550.93</v>
      </c>
      <c r="K65" s="233">
        <v>0</v>
      </c>
      <c r="L65" s="233">
        <v>0</v>
      </c>
      <c r="M65" s="233">
        <v>0</v>
      </c>
      <c r="N65" s="233">
        <v>0</v>
      </c>
      <c r="O65" s="233">
        <v>109550.93</v>
      </c>
      <c r="P65" s="123"/>
      <c r="Q65" s="636"/>
      <c r="R65" s="122" t="s">
        <v>3077</v>
      </c>
      <c r="S65" s="234"/>
      <c r="T65" s="122" t="s">
        <v>93</v>
      </c>
      <c r="U65" s="122" t="s">
        <v>94</v>
      </c>
      <c r="V65" s="122" t="s">
        <v>244</v>
      </c>
      <c r="W65" s="122" t="s">
        <v>984</v>
      </c>
      <c r="X65" s="122" t="s">
        <v>19</v>
      </c>
      <c r="Y65" s="122">
        <v>51</v>
      </c>
      <c r="Z65" s="122" t="s">
        <v>985</v>
      </c>
      <c r="AA65" s="122" t="s">
        <v>96</v>
      </c>
      <c r="AB65" s="122" t="s">
        <v>3078</v>
      </c>
      <c r="AC65" s="122" t="s">
        <v>3080</v>
      </c>
      <c r="AD65" s="122" t="s">
        <v>97</v>
      </c>
      <c r="AE65" s="123">
        <v>94440.46</v>
      </c>
      <c r="AF65" s="123">
        <v>0</v>
      </c>
      <c r="AG65" s="123">
        <v>15110.47</v>
      </c>
      <c r="AH65" s="123">
        <v>0</v>
      </c>
      <c r="AI65" s="123">
        <v>0</v>
      </c>
      <c r="AJ65" s="123">
        <v>109550.93</v>
      </c>
      <c r="AK65" s="122">
        <v>15110.47</v>
      </c>
      <c r="AL65" s="122" t="s">
        <v>98</v>
      </c>
      <c r="AM65" s="122" t="s">
        <v>104</v>
      </c>
      <c r="AN65" s="122" t="s">
        <v>105</v>
      </c>
      <c r="AO65" s="122" t="s">
        <v>3084</v>
      </c>
      <c r="AP65" s="122" t="s">
        <v>986</v>
      </c>
      <c r="AQ65" s="124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1"/>
      <c r="BJ65" s="237"/>
      <c r="BK65" s="238"/>
      <c r="BL65" s="238"/>
      <c r="BM65" s="239"/>
      <c r="BN65" s="76"/>
      <c r="BO65" s="37"/>
    </row>
    <row r="66" spans="2:67" x14ac:dyDescent="0.3">
      <c r="B66" s="37"/>
      <c r="C66" s="41"/>
      <c r="D66" s="118">
        <v>44459</v>
      </c>
      <c r="E66" s="119">
        <v>52</v>
      </c>
      <c r="F66" s="232">
        <v>109550.93</v>
      </c>
      <c r="G66" s="233">
        <v>2.2499999993669917E-2</v>
      </c>
      <c r="H66" s="233">
        <v>94440.4375</v>
      </c>
      <c r="I66" s="233">
        <v>15110.47</v>
      </c>
      <c r="J66" s="233">
        <v>109550.93</v>
      </c>
      <c r="K66" s="233">
        <v>0</v>
      </c>
      <c r="L66" s="233">
        <v>0</v>
      </c>
      <c r="M66" s="233">
        <v>0</v>
      </c>
      <c r="N66" s="233">
        <v>0</v>
      </c>
      <c r="O66" s="233">
        <v>109550.93</v>
      </c>
      <c r="P66" s="123"/>
      <c r="Q66" s="636"/>
      <c r="R66" s="122" t="s">
        <v>3077</v>
      </c>
      <c r="S66" s="234"/>
      <c r="T66" s="122" t="s">
        <v>93</v>
      </c>
      <c r="U66" s="122" t="s">
        <v>94</v>
      </c>
      <c r="V66" s="122" t="s">
        <v>244</v>
      </c>
      <c r="W66" s="122" t="s">
        <v>987</v>
      </c>
      <c r="X66" s="122" t="s">
        <v>19</v>
      </c>
      <c r="Y66" s="122">
        <v>52</v>
      </c>
      <c r="Z66" s="122" t="s">
        <v>988</v>
      </c>
      <c r="AA66" s="122" t="s">
        <v>96</v>
      </c>
      <c r="AB66" s="122" t="s">
        <v>3078</v>
      </c>
      <c r="AC66" s="122" t="s">
        <v>3080</v>
      </c>
      <c r="AD66" s="122" t="s">
        <v>97</v>
      </c>
      <c r="AE66" s="123">
        <v>94440.46</v>
      </c>
      <c r="AF66" s="123">
        <v>0</v>
      </c>
      <c r="AG66" s="123">
        <v>15110.47</v>
      </c>
      <c r="AH66" s="123">
        <v>0</v>
      </c>
      <c r="AI66" s="123">
        <v>0</v>
      </c>
      <c r="AJ66" s="123">
        <v>109550.93</v>
      </c>
      <c r="AK66" s="122">
        <v>15110.47</v>
      </c>
      <c r="AL66" s="122" t="s">
        <v>98</v>
      </c>
      <c r="AM66" s="122" t="s">
        <v>104</v>
      </c>
      <c r="AN66" s="122" t="s">
        <v>105</v>
      </c>
      <c r="AO66" s="122" t="s">
        <v>3084</v>
      </c>
      <c r="AP66" s="122" t="s">
        <v>989</v>
      </c>
      <c r="AQ66" s="124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1"/>
      <c r="BJ66" s="237"/>
      <c r="BK66" s="238"/>
      <c r="BL66" s="238"/>
      <c r="BM66" s="239"/>
      <c r="BN66" s="76"/>
      <c r="BO66" s="37"/>
    </row>
    <row r="67" spans="2:67" x14ac:dyDescent="0.3">
      <c r="B67" s="37"/>
      <c r="C67" s="41"/>
      <c r="D67" s="118">
        <v>44459</v>
      </c>
      <c r="E67" s="119">
        <v>53</v>
      </c>
      <c r="F67" s="232">
        <v>37556</v>
      </c>
      <c r="G67" s="233">
        <v>-1.5000000000327418E-2</v>
      </c>
      <c r="H67" s="233">
        <v>32375.875</v>
      </c>
      <c r="I67" s="233">
        <v>5180.1400000000003</v>
      </c>
      <c r="J67" s="233">
        <v>37556</v>
      </c>
      <c r="K67" s="233">
        <v>0</v>
      </c>
      <c r="L67" s="233">
        <v>0</v>
      </c>
      <c r="M67" s="233">
        <v>0</v>
      </c>
      <c r="N67" s="233">
        <v>0</v>
      </c>
      <c r="O67" s="233">
        <v>37556</v>
      </c>
      <c r="P67" s="123"/>
      <c r="Q67" s="636"/>
      <c r="R67" s="122" t="s">
        <v>3077</v>
      </c>
      <c r="S67" s="234"/>
      <c r="T67" s="122" t="s">
        <v>93</v>
      </c>
      <c r="U67" s="122" t="s">
        <v>94</v>
      </c>
      <c r="V67" s="122" t="s">
        <v>244</v>
      </c>
      <c r="W67" s="122" t="s">
        <v>990</v>
      </c>
      <c r="X67" s="122" t="s">
        <v>19</v>
      </c>
      <c r="Y67" s="122">
        <v>53</v>
      </c>
      <c r="Z67" s="122" t="s">
        <v>991</v>
      </c>
      <c r="AA67" s="122" t="s">
        <v>96</v>
      </c>
      <c r="AB67" s="122" t="s">
        <v>3078</v>
      </c>
      <c r="AC67" s="122" t="s">
        <v>3080</v>
      </c>
      <c r="AD67" s="122" t="s">
        <v>97</v>
      </c>
      <c r="AE67" s="123">
        <v>32375.86</v>
      </c>
      <c r="AF67" s="123">
        <v>0</v>
      </c>
      <c r="AG67" s="123">
        <v>5180.1400000000003</v>
      </c>
      <c r="AH67" s="123">
        <v>0</v>
      </c>
      <c r="AI67" s="123">
        <v>0</v>
      </c>
      <c r="AJ67" s="123">
        <v>37556</v>
      </c>
      <c r="AK67" s="122">
        <v>5180.1400000000003</v>
      </c>
      <c r="AL67" s="122" t="s">
        <v>98</v>
      </c>
      <c r="AM67" s="122" t="s">
        <v>104</v>
      </c>
      <c r="AN67" s="122" t="s">
        <v>105</v>
      </c>
      <c r="AO67" s="122" t="s">
        <v>3084</v>
      </c>
      <c r="AP67" s="122" t="s">
        <v>992</v>
      </c>
      <c r="AQ67" s="124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1"/>
      <c r="BJ67" s="237"/>
      <c r="BK67" s="238"/>
      <c r="BL67" s="238"/>
      <c r="BM67" s="239"/>
      <c r="BN67" s="76"/>
      <c r="BO67" s="37"/>
    </row>
    <row r="68" spans="2:67" x14ac:dyDescent="0.3">
      <c r="B68" s="37"/>
      <c r="C68" s="41"/>
      <c r="D68" s="118">
        <v>44459</v>
      </c>
      <c r="E68" s="119">
        <v>54</v>
      </c>
      <c r="F68" s="232">
        <v>15493.66</v>
      </c>
      <c r="G68" s="233">
        <v>-2.5000000000090949E-2</v>
      </c>
      <c r="H68" s="233">
        <v>13356.625</v>
      </c>
      <c r="I68" s="233">
        <v>2137.06</v>
      </c>
      <c r="J68" s="233">
        <v>15493.66</v>
      </c>
      <c r="K68" s="233">
        <v>0</v>
      </c>
      <c r="L68" s="233">
        <v>0</v>
      </c>
      <c r="M68" s="233">
        <v>0</v>
      </c>
      <c r="N68" s="233">
        <v>0</v>
      </c>
      <c r="O68" s="233">
        <v>15493.66</v>
      </c>
      <c r="P68" s="123"/>
      <c r="Q68" s="636"/>
      <c r="R68" s="122" t="s">
        <v>3077</v>
      </c>
      <c r="S68" s="234"/>
      <c r="T68" s="122" t="s">
        <v>93</v>
      </c>
      <c r="U68" s="122" t="s">
        <v>94</v>
      </c>
      <c r="V68" s="122" t="s">
        <v>244</v>
      </c>
      <c r="W68" s="122" t="s">
        <v>993</v>
      </c>
      <c r="X68" s="122" t="s">
        <v>19</v>
      </c>
      <c r="Y68" s="122">
        <v>54</v>
      </c>
      <c r="Z68" s="122" t="s">
        <v>994</v>
      </c>
      <c r="AA68" s="122" t="s">
        <v>96</v>
      </c>
      <c r="AB68" s="122" t="s">
        <v>3078</v>
      </c>
      <c r="AC68" s="122" t="s">
        <v>3080</v>
      </c>
      <c r="AD68" s="122" t="s">
        <v>97</v>
      </c>
      <c r="AE68" s="123">
        <v>13356.6</v>
      </c>
      <c r="AF68" s="123">
        <v>0</v>
      </c>
      <c r="AG68" s="123">
        <v>2137.06</v>
      </c>
      <c r="AH68" s="123">
        <v>0</v>
      </c>
      <c r="AI68" s="123">
        <v>0</v>
      </c>
      <c r="AJ68" s="123">
        <v>15493.66</v>
      </c>
      <c r="AK68" s="122">
        <v>2137.06</v>
      </c>
      <c r="AL68" s="122" t="s">
        <v>98</v>
      </c>
      <c r="AM68" s="122" t="s">
        <v>104</v>
      </c>
      <c r="AN68" s="122" t="s">
        <v>105</v>
      </c>
      <c r="AO68" s="122" t="s">
        <v>3084</v>
      </c>
      <c r="AP68" s="122" t="s">
        <v>995</v>
      </c>
      <c r="AQ68" s="124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1"/>
      <c r="BJ68" s="237"/>
      <c r="BK68" s="238"/>
      <c r="BL68" s="238"/>
      <c r="BM68" s="239"/>
      <c r="BN68" s="76"/>
      <c r="BO68" s="37"/>
    </row>
    <row r="69" spans="2:67" x14ac:dyDescent="0.3">
      <c r="B69" s="37"/>
      <c r="C69" s="41"/>
      <c r="D69" s="118">
        <v>44459</v>
      </c>
      <c r="E69" s="119">
        <v>55</v>
      </c>
      <c r="F69" s="232">
        <v>136472.19</v>
      </c>
      <c r="G69" s="233">
        <v>136472.19</v>
      </c>
      <c r="H69" s="233">
        <v>0</v>
      </c>
      <c r="I69" s="233">
        <v>0</v>
      </c>
      <c r="J69" s="233">
        <v>136472.19</v>
      </c>
      <c r="K69" s="233">
        <v>0</v>
      </c>
      <c r="L69" s="233">
        <v>0</v>
      </c>
      <c r="M69" s="233">
        <v>0</v>
      </c>
      <c r="N69" s="233">
        <v>0</v>
      </c>
      <c r="O69" s="233">
        <v>136472.19</v>
      </c>
      <c r="P69" s="123"/>
      <c r="Q69" s="636"/>
      <c r="R69" s="122" t="s">
        <v>3077</v>
      </c>
      <c r="S69" s="234"/>
      <c r="T69" s="122" t="s">
        <v>93</v>
      </c>
      <c r="U69" s="122" t="s">
        <v>94</v>
      </c>
      <c r="V69" s="122" t="s">
        <v>244</v>
      </c>
      <c r="W69" s="122" t="s">
        <v>996</v>
      </c>
      <c r="X69" s="122" t="s">
        <v>19</v>
      </c>
      <c r="Y69" s="122">
        <v>55</v>
      </c>
      <c r="Z69" s="122" t="s">
        <v>997</v>
      </c>
      <c r="AA69" s="122" t="s">
        <v>96</v>
      </c>
      <c r="AB69" s="122" t="s">
        <v>3078</v>
      </c>
      <c r="AC69" s="122" t="s">
        <v>3080</v>
      </c>
      <c r="AD69" s="122" t="s">
        <v>97</v>
      </c>
      <c r="AE69" s="123">
        <v>136472.19</v>
      </c>
      <c r="AF69" s="123">
        <v>0</v>
      </c>
      <c r="AG69" s="123">
        <v>0</v>
      </c>
      <c r="AH69" s="123">
        <v>0</v>
      </c>
      <c r="AI69" s="123">
        <v>0</v>
      </c>
      <c r="AJ69" s="123">
        <v>136472.19</v>
      </c>
      <c r="AK69" s="122">
        <v>0</v>
      </c>
      <c r="AL69" s="122" t="s">
        <v>98</v>
      </c>
      <c r="AM69" s="122" t="s">
        <v>104</v>
      </c>
      <c r="AN69" s="122" t="s">
        <v>105</v>
      </c>
      <c r="AO69" s="122" t="s">
        <v>3084</v>
      </c>
      <c r="AP69" s="122" t="s">
        <v>998</v>
      </c>
      <c r="AQ69" s="124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1"/>
      <c r="BJ69" s="237"/>
      <c r="BK69" s="238"/>
      <c r="BL69" s="238"/>
      <c r="BM69" s="239"/>
      <c r="BN69" s="76"/>
      <c r="BO69" s="37"/>
    </row>
    <row r="70" spans="2:67" x14ac:dyDescent="0.3">
      <c r="B70" s="37"/>
      <c r="C70" s="41"/>
      <c r="D70" s="118">
        <v>44459</v>
      </c>
      <c r="E70" s="119">
        <v>56</v>
      </c>
      <c r="F70" s="232">
        <v>42055.49</v>
      </c>
      <c r="G70" s="233">
        <v>42055.49</v>
      </c>
      <c r="H70" s="233">
        <v>0</v>
      </c>
      <c r="I70" s="233">
        <v>0</v>
      </c>
      <c r="J70" s="233">
        <v>42055.49</v>
      </c>
      <c r="K70" s="233">
        <v>0</v>
      </c>
      <c r="L70" s="233">
        <v>0</v>
      </c>
      <c r="M70" s="233">
        <v>0</v>
      </c>
      <c r="N70" s="233">
        <v>0</v>
      </c>
      <c r="O70" s="233">
        <v>42055.49</v>
      </c>
      <c r="P70" s="123"/>
      <c r="Q70" s="636"/>
      <c r="R70" s="122" t="s">
        <v>3077</v>
      </c>
      <c r="S70" s="234"/>
      <c r="T70" s="122" t="s">
        <v>93</v>
      </c>
      <c r="U70" s="122" t="s">
        <v>94</v>
      </c>
      <c r="V70" s="122" t="s">
        <v>244</v>
      </c>
      <c r="W70" s="122" t="s">
        <v>999</v>
      </c>
      <c r="X70" s="122" t="s">
        <v>19</v>
      </c>
      <c r="Y70" s="122">
        <v>56</v>
      </c>
      <c r="Z70" s="122" t="s">
        <v>1000</v>
      </c>
      <c r="AA70" s="122" t="s">
        <v>96</v>
      </c>
      <c r="AB70" s="122" t="s">
        <v>3078</v>
      </c>
      <c r="AC70" s="122" t="s">
        <v>3080</v>
      </c>
      <c r="AD70" s="122" t="s">
        <v>97</v>
      </c>
      <c r="AE70" s="123">
        <v>42055.49</v>
      </c>
      <c r="AF70" s="123">
        <v>0</v>
      </c>
      <c r="AG70" s="123">
        <v>0</v>
      </c>
      <c r="AH70" s="123">
        <v>0</v>
      </c>
      <c r="AI70" s="123">
        <v>0</v>
      </c>
      <c r="AJ70" s="123">
        <v>42055.49</v>
      </c>
      <c r="AK70" s="122">
        <v>0</v>
      </c>
      <c r="AL70" s="122" t="s">
        <v>98</v>
      </c>
      <c r="AM70" s="122" t="s">
        <v>104</v>
      </c>
      <c r="AN70" s="122" t="s">
        <v>105</v>
      </c>
      <c r="AO70" s="122" t="s">
        <v>3084</v>
      </c>
      <c r="AP70" s="122" t="s">
        <v>1001</v>
      </c>
      <c r="AQ70" s="124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1"/>
      <c r="BJ70" s="237"/>
      <c r="BK70" s="238"/>
      <c r="BL70" s="238"/>
      <c r="BM70" s="239"/>
      <c r="BN70" s="76"/>
      <c r="BO70" s="37"/>
    </row>
    <row r="71" spans="2:67" x14ac:dyDescent="0.3">
      <c r="B71" s="37"/>
      <c r="C71" s="41"/>
      <c r="D71" s="118">
        <v>44459</v>
      </c>
      <c r="E71" s="119">
        <v>57</v>
      </c>
      <c r="F71" s="232">
        <v>3329.08</v>
      </c>
      <c r="G71" s="233">
        <v>2.4999999999920419E-2</v>
      </c>
      <c r="H71" s="233">
        <v>2869.875</v>
      </c>
      <c r="I71" s="233">
        <v>459.18</v>
      </c>
      <c r="J71" s="233">
        <v>3329.08</v>
      </c>
      <c r="K71" s="233">
        <v>0</v>
      </c>
      <c r="L71" s="233">
        <v>0</v>
      </c>
      <c r="M71" s="233">
        <v>0</v>
      </c>
      <c r="N71" s="233">
        <v>0</v>
      </c>
      <c r="O71" s="233">
        <v>3329.08</v>
      </c>
      <c r="P71" s="123"/>
      <c r="Q71" s="636"/>
      <c r="R71" s="122" t="s">
        <v>3077</v>
      </c>
      <c r="S71" s="234"/>
      <c r="T71" s="122" t="s">
        <v>93</v>
      </c>
      <c r="U71" s="122" t="s">
        <v>94</v>
      </c>
      <c r="V71" s="122" t="s">
        <v>244</v>
      </c>
      <c r="W71" s="122" t="s">
        <v>1002</v>
      </c>
      <c r="X71" s="122" t="s">
        <v>19</v>
      </c>
      <c r="Y71" s="122">
        <v>57</v>
      </c>
      <c r="Z71" s="122" t="s">
        <v>1003</v>
      </c>
      <c r="AA71" s="122" t="s">
        <v>96</v>
      </c>
      <c r="AB71" s="122" t="s">
        <v>3078</v>
      </c>
      <c r="AC71" s="122" t="s">
        <v>3080</v>
      </c>
      <c r="AD71" s="122" t="s">
        <v>97</v>
      </c>
      <c r="AE71" s="123">
        <v>2869.9</v>
      </c>
      <c r="AF71" s="123">
        <v>0</v>
      </c>
      <c r="AG71" s="123">
        <v>459.18</v>
      </c>
      <c r="AH71" s="123">
        <v>0</v>
      </c>
      <c r="AI71" s="123">
        <v>0</v>
      </c>
      <c r="AJ71" s="123">
        <v>3329.08</v>
      </c>
      <c r="AK71" s="122">
        <v>459.18</v>
      </c>
      <c r="AL71" s="122" t="s">
        <v>98</v>
      </c>
      <c r="AM71" s="122" t="s">
        <v>104</v>
      </c>
      <c r="AN71" s="122" t="s">
        <v>105</v>
      </c>
      <c r="AO71" s="122" t="s">
        <v>3084</v>
      </c>
      <c r="AP71" s="122" t="s">
        <v>1004</v>
      </c>
      <c r="AQ71" s="124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1"/>
      <c r="BJ71" s="237"/>
      <c r="BK71" s="238"/>
      <c r="BL71" s="238"/>
      <c r="BM71" s="239"/>
      <c r="BN71" s="76"/>
      <c r="BO71" s="37"/>
    </row>
    <row r="72" spans="2:67" x14ac:dyDescent="0.3">
      <c r="B72" s="37"/>
      <c r="C72" s="41"/>
      <c r="D72" s="118">
        <v>44459</v>
      </c>
      <c r="E72" s="119">
        <v>58</v>
      </c>
      <c r="F72" s="232">
        <v>17716.830000000002</v>
      </c>
      <c r="G72" s="233">
        <v>17716.830000000002</v>
      </c>
      <c r="H72" s="233">
        <v>0</v>
      </c>
      <c r="I72" s="233">
        <v>0</v>
      </c>
      <c r="J72" s="233">
        <v>17716.830000000002</v>
      </c>
      <c r="K72" s="233">
        <v>0</v>
      </c>
      <c r="L72" s="233">
        <v>0</v>
      </c>
      <c r="M72" s="233">
        <v>0</v>
      </c>
      <c r="N72" s="233">
        <v>0</v>
      </c>
      <c r="O72" s="233">
        <v>17716.830000000002</v>
      </c>
      <c r="P72" s="123"/>
      <c r="Q72" s="636"/>
      <c r="R72" s="122" t="s">
        <v>3077</v>
      </c>
      <c r="S72" s="234"/>
      <c r="T72" s="122" t="s">
        <v>93</v>
      </c>
      <c r="U72" s="122" t="s">
        <v>94</v>
      </c>
      <c r="V72" s="122" t="s">
        <v>244</v>
      </c>
      <c r="W72" s="122" t="s">
        <v>1005</v>
      </c>
      <c r="X72" s="122" t="s">
        <v>19</v>
      </c>
      <c r="Y72" s="122">
        <v>58</v>
      </c>
      <c r="Z72" s="122" t="s">
        <v>1006</v>
      </c>
      <c r="AA72" s="122" t="s">
        <v>96</v>
      </c>
      <c r="AB72" s="122" t="s">
        <v>3078</v>
      </c>
      <c r="AC72" s="122" t="s">
        <v>3080</v>
      </c>
      <c r="AD72" s="122" t="s">
        <v>97</v>
      </c>
      <c r="AE72" s="123">
        <v>17716.830000000002</v>
      </c>
      <c r="AF72" s="123">
        <v>0</v>
      </c>
      <c r="AG72" s="123">
        <v>0</v>
      </c>
      <c r="AH72" s="123">
        <v>0</v>
      </c>
      <c r="AI72" s="123">
        <v>0</v>
      </c>
      <c r="AJ72" s="123">
        <v>17716.830000000002</v>
      </c>
      <c r="AK72" s="122">
        <v>0</v>
      </c>
      <c r="AL72" s="122" t="s">
        <v>98</v>
      </c>
      <c r="AM72" s="122" t="s">
        <v>104</v>
      </c>
      <c r="AN72" s="122" t="s">
        <v>105</v>
      </c>
      <c r="AO72" s="122" t="s">
        <v>3084</v>
      </c>
      <c r="AP72" s="122" t="s">
        <v>1007</v>
      </c>
      <c r="AQ72" s="124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1"/>
      <c r="BJ72" s="237"/>
      <c r="BK72" s="238"/>
      <c r="BL72" s="238"/>
      <c r="BM72" s="239"/>
      <c r="BN72" s="76"/>
      <c r="BO72" s="37"/>
    </row>
    <row r="73" spans="2:67" x14ac:dyDescent="0.3">
      <c r="B73" s="37"/>
      <c r="C73" s="41"/>
      <c r="D73" s="118">
        <v>44459</v>
      </c>
      <c r="E73" s="119">
        <v>59</v>
      </c>
      <c r="F73" s="232">
        <v>125092.91</v>
      </c>
      <c r="G73" s="233">
        <v>125092.91</v>
      </c>
      <c r="H73" s="233">
        <v>0</v>
      </c>
      <c r="I73" s="233">
        <v>0</v>
      </c>
      <c r="J73" s="233">
        <v>125092.91</v>
      </c>
      <c r="K73" s="233">
        <v>0</v>
      </c>
      <c r="L73" s="233">
        <v>0</v>
      </c>
      <c r="M73" s="233">
        <v>0</v>
      </c>
      <c r="N73" s="233">
        <v>0</v>
      </c>
      <c r="O73" s="233">
        <v>125092.91</v>
      </c>
      <c r="P73" s="123"/>
      <c r="Q73" s="636"/>
      <c r="R73" s="122" t="s">
        <v>3077</v>
      </c>
      <c r="S73" s="234"/>
      <c r="T73" s="122" t="s">
        <v>93</v>
      </c>
      <c r="U73" s="122" t="s">
        <v>94</v>
      </c>
      <c r="V73" s="122" t="s">
        <v>244</v>
      </c>
      <c r="W73" s="122" t="s">
        <v>1008</v>
      </c>
      <c r="X73" s="122" t="s">
        <v>19</v>
      </c>
      <c r="Y73" s="122">
        <v>59</v>
      </c>
      <c r="Z73" s="122" t="s">
        <v>1009</v>
      </c>
      <c r="AA73" s="122" t="s">
        <v>96</v>
      </c>
      <c r="AB73" s="122" t="s">
        <v>3078</v>
      </c>
      <c r="AC73" s="122" t="s">
        <v>3080</v>
      </c>
      <c r="AD73" s="122" t="s">
        <v>97</v>
      </c>
      <c r="AE73" s="123">
        <v>125092.91</v>
      </c>
      <c r="AF73" s="123">
        <v>0</v>
      </c>
      <c r="AG73" s="123">
        <v>0</v>
      </c>
      <c r="AH73" s="123">
        <v>0</v>
      </c>
      <c r="AI73" s="123">
        <v>0</v>
      </c>
      <c r="AJ73" s="123">
        <v>125092.91</v>
      </c>
      <c r="AK73" s="122">
        <v>0</v>
      </c>
      <c r="AL73" s="122" t="s">
        <v>98</v>
      </c>
      <c r="AM73" s="122" t="s">
        <v>104</v>
      </c>
      <c r="AN73" s="122" t="s">
        <v>105</v>
      </c>
      <c r="AO73" s="122" t="s">
        <v>3084</v>
      </c>
      <c r="AP73" s="122" t="s">
        <v>1010</v>
      </c>
      <c r="AQ73" s="124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1"/>
      <c r="BJ73" s="237"/>
      <c r="BK73" s="238"/>
      <c r="BL73" s="238"/>
      <c r="BM73" s="239"/>
      <c r="BN73" s="76"/>
      <c r="BO73" s="37"/>
    </row>
    <row r="74" spans="2:67" x14ac:dyDescent="0.3">
      <c r="B74" s="37"/>
      <c r="C74" s="41"/>
      <c r="D74" s="118">
        <v>44459</v>
      </c>
      <c r="E74" s="119">
        <v>60</v>
      </c>
      <c r="F74" s="232">
        <v>-61423.89</v>
      </c>
      <c r="G74" s="233">
        <v>0</v>
      </c>
      <c r="H74" s="233">
        <v>0</v>
      </c>
      <c r="I74" s="233">
        <v>0</v>
      </c>
      <c r="J74" s="233">
        <v>0</v>
      </c>
      <c r="K74" s="233">
        <v>61423.89</v>
      </c>
      <c r="L74" s="233">
        <v>0</v>
      </c>
      <c r="M74" s="233">
        <v>0</v>
      </c>
      <c r="N74" s="233">
        <v>61423.89</v>
      </c>
      <c r="O74" s="233">
        <v>-61423.89</v>
      </c>
      <c r="P74" s="123"/>
      <c r="Q74" s="636"/>
      <c r="R74" s="122" t="s">
        <v>3077</v>
      </c>
      <c r="S74" s="234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3"/>
      <c r="AF74" s="123"/>
      <c r="AG74" s="123"/>
      <c r="AH74" s="123"/>
      <c r="AI74" s="123"/>
      <c r="AJ74" s="123"/>
      <c r="AK74" s="122"/>
      <c r="AL74" s="122"/>
      <c r="AM74" s="122"/>
      <c r="AN74" s="122"/>
      <c r="AO74" s="122"/>
      <c r="AP74" s="122"/>
      <c r="AQ74" s="124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1"/>
      <c r="BJ74" s="237"/>
      <c r="BK74" s="238"/>
      <c r="BL74" s="238"/>
      <c r="BM74" s="239"/>
      <c r="BN74" s="76"/>
      <c r="BO74" s="37"/>
    </row>
    <row r="75" spans="2:67" x14ac:dyDescent="0.3">
      <c r="B75" s="37"/>
      <c r="C75" s="41"/>
      <c r="D75" s="118">
        <v>44459</v>
      </c>
      <c r="E75" s="119">
        <v>61</v>
      </c>
      <c r="F75" s="232">
        <v>19592.75</v>
      </c>
      <c r="G75" s="233">
        <v>-1.2499999999818101E-2</v>
      </c>
      <c r="H75" s="233">
        <v>16890.3125</v>
      </c>
      <c r="I75" s="233">
        <v>2702.45</v>
      </c>
      <c r="J75" s="233">
        <v>19592.75</v>
      </c>
      <c r="K75" s="233">
        <v>0</v>
      </c>
      <c r="L75" s="233">
        <v>0</v>
      </c>
      <c r="M75" s="233">
        <v>0</v>
      </c>
      <c r="N75" s="233">
        <v>0</v>
      </c>
      <c r="O75" s="233">
        <v>19592.75</v>
      </c>
      <c r="P75" s="123"/>
      <c r="Q75" s="636"/>
      <c r="R75" s="122" t="s">
        <v>3077</v>
      </c>
      <c r="S75" s="234"/>
      <c r="T75" s="122" t="s">
        <v>93</v>
      </c>
      <c r="U75" s="122" t="s">
        <v>94</v>
      </c>
      <c r="V75" s="122" t="s">
        <v>244</v>
      </c>
      <c r="W75" s="122" t="s">
        <v>1011</v>
      </c>
      <c r="X75" s="122" t="s">
        <v>19</v>
      </c>
      <c r="Y75" s="122">
        <v>61</v>
      </c>
      <c r="Z75" s="122" t="s">
        <v>1012</v>
      </c>
      <c r="AA75" s="122" t="s">
        <v>96</v>
      </c>
      <c r="AB75" s="122" t="s">
        <v>3078</v>
      </c>
      <c r="AC75" s="122" t="s">
        <v>3081</v>
      </c>
      <c r="AD75" s="122" t="s">
        <v>97</v>
      </c>
      <c r="AE75" s="123">
        <v>16890.3</v>
      </c>
      <c r="AF75" s="123">
        <v>0</v>
      </c>
      <c r="AG75" s="123">
        <v>2702.45</v>
      </c>
      <c r="AH75" s="123">
        <v>0</v>
      </c>
      <c r="AI75" s="123">
        <v>0</v>
      </c>
      <c r="AJ75" s="123">
        <v>19592.75</v>
      </c>
      <c r="AK75" s="122">
        <v>2702.45</v>
      </c>
      <c r="AL75" s="122" t="s">
        <v>98</v>
      </c>
      <c r="AM75" s="122" t="s">
        <v>104</v>
      </c>
      <c r="AN75" s="122" t="s">
        <v>105</v>
      </c>
      <c r="AO75" s="122" t="s">
        <v>3084</v>
      </c>
      <c r="AP75" s="122" t="s">
        <v>1013</v>
      </c>
      <c r="AQ75" s="124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1"/>
      <c r="BJ75" s="237"/>
      <c r="BK75" s="238"/>
      <c r="BL75" s="238"/>
      <c r="BM75" s="239"/>
      <c r="BN75" s="76"/>
      <c r="BO75" s="37"/>
    </row>
    <row r="76" spans="2:67" x14ac:dyDescent="0.3">
      <c r="B76" s="37"/>
      <c r="C76" s="41"/>
      <c r="D76" s="118">
        <v>44459</v>
      </c>
      <c r="E76" s="119">
        <v>62</v>
      </c>
      <c r="F76" s="232">
        <v>-4789.32</v>
      </c>
      <c r="G76" s="233">
        <v>0</v>
      </c>
      <c r="H76" s="233">
        <v>0</v>
      </c>
      <c r="I76" s="233">
        <v>0</v>
      </c>
      <c r="J76" s="233">
        <v>0</v>
      </c>
      <c r="K76" s="233">
        <v>0</v>
      </c>
      <c r="L76" s="233">
        <v>4128.75</v>
      </c>
      <c r="M76" s="233">
        <v>660.6</v>
      </c>
      <c r="N76" s="233">
        <v>4789.3500000000004</v>
      </c>
      <c r="O76" s="233">
        <v>-4789.3500000000004</v>
      </c>
      <c r="P76" s="123"/>
      <c r="Q76" s="636"/>
      <c r="R76" s="122" t="s">
        <v>3077</v>
      </c>
      <c r="S76" s="234"/>
      <c r="T76" s="122" t="s">
        <v>93</v>
      </c>
      <c r="U76" s="122" t="s">
        <v>115</v>
      </c>
      <c r="V76" s="122" t="s">
        <v>180</v>
      </c>
      <c r="W76" s="122" t="s">
        <v>1014</v>
      </c>
      <c r="X76" s="122" t="s">
        <v>117</v>
      </c>
      <c r="Y76" s="122">
        <v>62</v>
      </c>
      <c r="Z76" s="122" t="s">
        <v>1015</v>
      </c>
      <c r="AA76" s="122" t="s">
        <v>96</v>
      </c>
      <c r="AB76" s="122" t="s">
        <v>3078</v>
      </c>
      <c r="AC76" s="122" t="s">
        <v>3081</v>
      </c>
      <c r="AD76" s="122" t="s">
        <v>118</v>
      </c>
      <c r="AE76" s="123">
        <v>4128.72</v>
      </c>
      <c r="AF76" s="123">
        <v>0</v>
      </c>
      <c r="AG76" s="123">
        <v>660.6</v>
      </c>
      <c r="AH76" s="123">
        <v>0</v>
      </c>
      <c r="AI76" s="123">
        <v>0</v>
      </c>
      <c r="AJ76" s="123">
        <v>4789.32</v>
      </c>
      <c r="AK76" s="122">
        <v>660.6</v>
      </c>
      <c r="AL76" s="122" t="s">
        <v>98</v>
      </c>
      <c r="AM76" s="122" t="s">
        <v>104</v>
      </c>
      <c r="AN76" s="122" t="s">
        <v>100</v>
      </c>
      <c r="AO76" s="122" t="s">
        <v>3084</v>
      </c>
      <c r="AP76" s="122" t="s">
        <v>1016</v>
      </c>
      <c r="AQ76" s="124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1"/>
      <c r="BJ76" s="237"/>
      <c r="BK76" s="238"/>
      <c r="BL76" s="238"/>
      <c r="BM76" s="239"/>
      <c r="BN76" s="76"/>
      <c r="BO76" s="37"/>
    </row>
    <row r="77" spans="2:67" x14ac:dyDescent="0.3">
      <c r="B77" s="37"/>
      <c r="C77" s="41"/>
      <c r="D77" s="118">
        <v>44459</v>
      </c>
      <c r="E77" s="119">
        <v>63</v>
      </c>
      <c r="F77" s="232">
        <v>6530.92</v>
      </c>
      <c r="G77" s="233">
        <v>-2.4999999999977263E-2</v>
      </c>
      <c r="H77" s="233">
        <v>5630.125</v>
      </c>
      <c r="I77" s="233">
        <v>900.82</v>
      </c>
      <c r="J77" s="233">
        <v>6530.92</v>
      </c>
      <c r="K77" s="233">
        <v>0</v>
      </c>
      <c r="L77" s="233">
        <v>0</v>
      </c>
      <c r="M77" s="233">
        <v>0</v>
      </c>
      <c r="N77" s="233">
        <v>0</v>
      </c>
      <c r="O77" s="233">
        <v>6530.92</v>
      </c>
      <c r="P77" s="123"/>
      <c r="Q77" s="636"/>
      <c r="R77" s="122" t="s">
        <v>3077</v>
      </c>
      <c r="S77" s="234"/>
      <c r="T77" s="122" t="s">
        <v>93</v>
      </c>
      <c r="U77" s="122" t="s">
        <v>94</v>
      </c>
      <c r="V77" s="122" t="s">
        <v>102</v>
      </c>
      <c r="W77" s="122" t="s">
        <v>1017</v>
      </c>
      <c r="X77" s="122" t="s">
        <v>19</v>
      </c>
      <c r="Y77" s="122">
        <v>63</v>
      </c>
      <c r="Z77" s="122" t="s">
        <v>1018</v>
      </c>
      <c r="AA77" s="122" t="s">
        <v>96</v>
      </c>
      <c r="AB77" s="122" t="s">
        <v>3078</v>
      </c>
      <c r="AC77" s="122" t="s">
        <v>3081</v>
      </c>
      <c r="AD77" s="122" t="s">
        <v>97</v>
      </c>
      <c r="AE77" s="123">
        <v>5630.1</v>
      </c>
      <c r="AF77" s="123">
        <v>0</v>
      </c>
      <c r="AG77" s="123">
        <v>900.82</v>
      </c>
      <c r="AH77" s="123">
        <v>0</v>
      </c>
      <c r="AI77" s="123">
        <v>0</v>
      </c>
      <c r="AJ77" s="123">
        <v>6530.92</v>
      </c>
      <c r="AK77" s="122">
        <v>900.82</v>
      </c>
      <c r="AL77" s="122" t="s">
        <v>98</v>
      </c>
      <c r="AM77" s="122" t="s">
        <v>104</v>
      </c>
      <c r="AN77" s="122" t="s">
        <v>105</v>
      </c>
      <c r="AO77" s="122" t="s">
        <v>3084</v>
      </c>
      <c r="AP77" s="122" t="s">
        <v>1019</v>
      </c>
      <c r="AQ77" s="124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1"/>
      <c r="BJ77" s="237"/>
      <c r="BK77" s="238"/>
      <c r="BL77" s="238"/>
      <c r="BM77" s="239"/>
      <c r="BN77" s="76"/>
      <c r="BO77" s="37"/>
    </row>
    <row r="78" spans="2:67" x14ac:dyDescent="0.3">
      <c r="B78" s="37"/>
      <c r="C78" s="41"/>
      <c r="D78" s="118">
        <v>44459</v>
      </c>
      <c r="E78" s="119">
        <v>64</v>
      </c>
      <c r="F78" s="232">
        <v>-217.69</v>
      </c>
      <c r="G78" s="233">
        <v>0</v>
      </c>
      <c r="H78" s="233">
        <v>0</v>
      </c>
      <c r="I78" s="233">
        <v>0</v>
      </c>
      <c r="J78" s="233">
        <v>0</v>
      </c>
      <c r="K78" s="233">
        <v>0</v>
      </c>
      <c r="L78" s="233">
        <v>187.6875</v>
      </c>
      <c r="M78" s="233">
        <v>30.03</v>
      </c>
      <c r="N78" s="233">
        <v>217.7175</v>
      </c>
      <c r="O78" s="233">
        <v>-217.7175</v>
      </c>
      <c r="P78" s="123"/>
      <c r="Q78" s="636"/>
      <c r="R78" s="122" t="s">
        <v>3077</v>
      </c>
      <c r="S78" s="234"/>
      <c r="T78" s="122" t="s">
        <v>93</v>
      </c>
      <c r="U78" s="122" t="s">
        <v>115</v>
      </c>
      <c r="V78" s="122" t="s">
        <v>274</v>
      </c>
      <c r="W78" s="122" t="s">
        <v>1020</v>
      </c>
      <c r="X78" s="122" t="s">
        <v>117</v>
      </c>
      <c r="Y78" s="122">
        <v>64</v>
      </c>
      <c r="Z78" s="122" t="s">
        <v>1021</v>
      </c>
      <c r="AA78" s="122" t="s">
        <v>96</v>
      </c>
      <c r="AB78" s="122" t="s">
        <v>3078</v>
      </c>
      <c r="AC78" s="122" t="s">
        <v>3081</v>
      </c>
      <c r="AD78" s="122" t="s">
        <v>118</v>
      </c>
      <c r="AE78" s="123">
        <v>187.66</v>
      </c>
      <c r="AF78" s="123">
        <v>0</v>
      </c>
      <c r="AG78" s="123">
        <v>30.03</v>
      </c>
      <c r="AH78" s="123">
        <v>0</v>
      </c>
      <c r="AI78" s="123">
        <v>0</v>
      </c>
      <c r="AJ78" s="123">
        <v>217.69</v>
      </c>
      <c r="AK78" s="122">
        <v>30.03</v>
      </c>
      <c r="AL78" s="122" t="s">
        <v>98</v>
      </c>
      <c r="AM78" s="122" t="s">
        <v>104</v>
      </c>
      <c r="AN78" s="122" t="s">
        <v>100</v>
      </c>
      <c r="AO78" s="122" t="s">
        <v>3084</v>
      </c>
      <c r="AP78" s="122" t="s">
        <v>1022</v>
      </c>
      <c r="AQ78" s="124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1"/>
      <c r="BJ78" s="122"/>
      <c r="BK78" s="235"/>
      <c r="BL78" s="235"/>
      <c r="BM78" s="236"/>
      <c r="BN78" s="76"/>
      <c r="BO78" s="37"/>
    </row>
    <row r="79" spans="2:67" x14ac:dyDescent="0.3">
      <c r="B79" s="37"/>
      <c r="C79" s="41"/>
      <c r="D79" s="118">
        <v>44459</v>
      </c>
      <c r="E79" s="119">
        <v>65</v>
      </c>
      <c r="F79" s="232">
        <v>74336.009999999995</v>
      </c>
      <c r="G79" s="233">
        <v>74336.009999999995</v>
      </c>
      <c r="H79" s="233">
        <v>0</v>
      </c>
      <c r="I79" s="233">
        <v>0</v>
      </c>
      <c r="J79" s="233">
        <v>74336.009999999995</v>
      </c>
      <c r="K79" s="233">
        <v>0</v>
      </c>
      <c r="L79" s="233">
        <v>0</v>
      </c>
      <c r="M79" s="233">
        <v>0</v>
      </c>
      <c r="N79" s="233">
        <v>0</v>
      </c>
      <c r="O79" s="233">
        <v>74336.009999999995</v>
      </c>
      <c r="P79" s="123"/>
      <c r="Q79" s="636"/>
      <c r="R79" s="122" t="s">
        <v>3077</v>
      </c>
      <c r="S79" s="234"/>
      <c r="T79" s="122" t="s">
        <v>93</v>
      </c>
      <c r="U79" s="122" t="s">
        <v>94</v>
      </c>
      <c r="V79" s="122" t="s">
        <v>244</v>
      </c>
      <c r="W79" s="122" t="s">
        <v>1023</v>
      </c>
      <c r="X79" s="122" t="s">
        <v>19</v>
      </c>
      <c r="Y79" s="122">
        <v>65</v>
      </c>
      <c r="Z79" s="122" t="s">
        <v>1024</v>
      </c>
      <c r="AA79" s="122" t="s">
        <v>96</v>
      </c>
      <c r="AB79" s="122" t="s">
        <v>3078</v>
      </c>
      <c r="AC79" s="122" t="s">
        <v>3081</v>
      </c>
      <c r="AD79" s="122" t="s">
        <v>97</v>
      </c>
      <c r="AE79" s="123">
        <v>74336.009999999995</v>
      </c>
      <c r="AF79" s="123">
        <v>0</v>
      </c>
      <c r="AG79" s="123">
        <v>0</v>
      </c>
      <c r="AH79" s="123">
        <v>0</v>
      </c>
      <c r="AI79" s="123">
        <v>0</v>
      </c>
      <c r="AJ79" s="123">
        <v>74336.009999999995</v>
      </c>
      <c r="AK79" s="122">
        <v>0</v>
      </c>
      <c r="AL79" s="122" t="s">
        <v>98</v>
      </c>
      <c r="AM79" s="122" t="s">
        <v>104</v>
      </c>
      <c r="AN79" s="122" t="s">
        <v>105</v>
      </c>
      <c r="AO79" s="122" t="s">
        <v>3084</v>
      </c>
      <c r="AP79" s="122" t="s">
        <v>1025</v>
      </c>
      <c r="AQ79" s="124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1"/>
      <c r="BJ79" s="122"/>
      <c r="BK79" s="235"/>
      <c r="BL79" s="235"/>
      <c r="BM79" s="236"/>
      <c r="BN79" s="76"/>
      <c r="BO79" s="37"/>
    </row>
    <row r="80" spans="2:67" x14ac:dyDescent="0.3">
      <c r="B80" s="37"/>
      <c r="C80" s="41"/>
      <c r="D80" s="118">
        <v>44459</v>
      </c>
      <c r="E80" s="119">
        <v>66</v>
      </c>
      <c r="F80" s="232">
        <v>6912.67</v>
      </c>
      <c r="G80" s="233">
        <v>1.2500000000045475E-2</v>
      </c>
      <c r="H80" s="233">
        <v>5959.1875</v>
      </c>
      <c r="I80" s="233">
        <v>953.47</v>
      </c>
      <c r="J80" s="233">
        <v>6912.67</v>
      </c>
      <c r="K80" s="233">
        <v>0</v>
      </c>
      <c r="L80" s="233">
        <v>0</v>
      </c>
      <c r="M80" s="233">
        <v>0</v>
      </c>
      <c r="N80" s="233">
        <v>0</v>
      </c>
      <c r="O80" s="233">
        <v>6912.67</v>
      </c>
      <c r="P80" s="123"/>
      <c r="Q80" s="636"/>
      <c r="R80" s="122" t="s">
        <v>3077</v>
      </c>
      <c r="S80" s="234"/>
      <c r="T80" s="122" t="s">
        <v>93</v>
      </c>
      <c r="U80" s="122" t="s">
        <v>94</v>
      </c>
      <c r="V80" s="122" t="s">
        <v>244</v>
      </c>
      <c r="W80" s="122" t="s">
        <v>1026</v>
      </c>
      <c r="X80" s="122" t="s">
        <v>19</v>
      </c>
      <c r="Y80" s="122">
        <v>66</v>
      </c>
      <c r="Z80" s="122" t="s">
        <v>1027</v>
      </c>
      <c r="AA80" s="122" t="s">
        <v>96</v>
      </c>
      <c r="AB80" s="122" t="s">
        <v>3078</v>
      </c>
      <c r="AC80" s="122" t="s">
        <v>3081</v>
      </c>
      <c r="AD80" s="122" t="s">
        <v>97</v>
      </c>
      <c r="AE80" s="123">
        <v>5959.2</v>
      </c>
      <c r="AF80" s="123">
        <v>0</v>
      </c>
      <c r="AG80" s="123">
        <v>953.47</v>
      </c>
      <c r="AH80" s="123">
        <v>0</v>
      </c>
      <c r="AI80" s="123">
        <v>0</v>
      </c>
      <c r="AJ80" s="123">
        <v>6912.67</v>
      </c>
      <c r="AK80" s="122">
        <v>953.47</v>
      </c>
      <c r="AL80" s="122" t="s">
        <v>98</v>
      </c>
      <c r="AM80" s="122" t="s">
        <v>104</v>
      </c>
      <c r="AN80" s="122" t="s">
        <v>105</v>
      </c>
      <c r="AO80" s="122" t="s">
        <v>3084</v>
      </c>
      <c r="AP80" s="122" t="s">
        <v>1028</v>
      </c>
      <c r="AQ80" s="124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1"/>
      <c r="BJ80" s="122"/>
      <c r="BK80" s="235"/>
      <c r="BL80" s="235"/>
      <c r="BM80" s="236"/>
      <c r="BN80" s="76"/>
      <c r="BO80" s="37"/>
    </row>
    <row r="81" spans="2:67" x14ac:dyDescent="0.3">
      <c r="B81" s="37"/>
      <c r="C81" s="41"/>
      <c r="D81" s="118">
        <v>44459</v>
      </c>
      <c r="E81" s="119">
        <v>67</v>
      </c>
      <c r="F81" s="232">
        <v>74017.05</v>
      </c>
      <c r="G81" s="233">
        <v>-1.2499999997089617E-2</v>
      </c>
      <c r="H81" s="233">
        <v>63807.8125</v>
      </c>
      <c r="I81" s="233">
        <v>10209.25</v>
      </c>
      <c r="J81" s="233">
        <v>74017.05</v>
      </c>
      <c r="K81" s="233">
        <v>0</v>
      </c>
      <c r="L81" s="233">
        <v>0</v>
      </c>
      <c r="M81" s="233">
        <v>0</v>
      </c>
      <c r="N81" s="233">
        <v>0</v>
      </c>
      <c r="O81" s="233">
        <v>74017.05</v>
      </c>
      <c r="P81" s="123"/>
      <c r="Q81" s="636"/>
      <c r="R81" s="122" t="s">
        <v>3077</v>
      </c>
      <c r="S81" s="234"/>
      <c r="T81" s="122" t="s">
        <v>93</v>
      </c>
      <c r="U81" s="122" t="s">
        <v>94</v>
      </c>
      <c r="V81" s="122" t="s">
        <v>102</v>
      </c>
      <c r="W81" s="122" t="s">
        <v>1029</v>
      </c>
      <c r="X81" s="122" t="s">
        <v>19</v>
      </c>
      <c r="Y81" s="122">
        <v>67</v>
      </c>
      <c r="Z81" s="122" t="s">
        <v>1030</v>
      </c>
      <c r="AA81" s="122" t="s">
        <v>96</v>
      </c>
      <c r="AB81" s="122" t="s">
        <v>3078</v>
      </c>
      <c r="AC81" s="122" t="s">
        <v>3081</v>
      </c>
      <c r="AD81" s="122" t="s">
        <v>97</v>
      </c>
      <c r="AE81" s="123">
        <v>63807.8</v>
      </c>
      <c r="AF81" s="123">
        <v>0</v>
      </c>
      <c r="AG81" s="123">
        <v>10209.25</v>
      </c>
      <c r="AH81" s="123">
        <v>0</v>
      </c>
      <c r="AI81" s="123">
        <v>0</v>
      </c>
      <c r="AJ81" s="123">
        <v>74017.05</v>
      </c>
      <c r="AK81" s="122">
        <v>10209.25</v>
      </c>
      <c r="AL81" s="122" t="s">
        <v>98</v>
      </c>
      <c r="AM81" s="122" t="s">
        <v>104</v>
      </c>
      <c r="AN81" s="122" t="s">
        <v>105</v>
      </c>
      <c r="AO81" s="122" t="s">
        <v>3084</v>
      </c>
      <c r="AP81" s="122" t="s">
        <v>1031</v>
      </c>
      <c r="AQ81" s="124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1"/>
      <c r="BJ81" s="122"/>
      <c r="BK81" s="235"/>
      <c r="BL81" s="235"/>
      <c r="BM81" s="236"/>
      <c r="BN81" s="76"/>
      <c r="BO81" s="37"/>
    </row>
    <row r="82" spans="2:67" x14ac:dyDescent="0.3">
      <c r="B82" s="37"/>
      <c r="C82" s="41"/>
      <c r="D82" s="118">
        <v>44459</v>
      </c>
      <c r="E82" s="119">
        <v>68</v>
      </c>
      <c r="F82" s="232">
        <v>-1523.8</v>
      </c>
      <c r="G82" s="233">
        <v>0</v>
      </c>
      <c r="H82" s="233">
        <v>0</v>
      </c>
      <c r="I82" s="233">
        <v>0</v>
      </c>
      <c r="J82" s="233">
        <v>0</v>
      </c>
      <c r="K82" s="233">
        <v>0</v>
      </c>
      <c r="L82" s="233">
        <v>1313.625</v>
      </c>
      <c r="M82" s="233">
        <v>210.18</v>
      </c>
      <c r="N82" s="233">
        <v>1523.8050000000001</v>
      </c>
      <c r="O82" s="233">
        <v>-1523.8050000000001</v>
      </c>
      <c r="P82" s="123"/>
      <c r="Q82" s="636"/>
      <c r="R82" s="122" t="s">
        <v>3077</v>
      </c>
      <c r="S82" s="234"/>
      <c r="T82" s="122" t="s">
        <v>93</v>
      </c>
      <c r="U82" s="122" t="s">
        <v>115</v>
      </c>
      <c r="V82" s="122" t="s">
        <v>180</v>
      </c>
      <c r="W82" s="122" t="s">
        <v>1032</v>
      </c>
      <c r="X82" s="122" t="s">
        <v>117</v>
      </c>
      <c r="Y82" s="122">
        <v>68</v>
      </c>
      <c r="Z82" s="122" t="s">
        <v>1033</v>
      </c>
      <c r="AA82" s="122" t="s">
        <v>96</v>
      </c>
      <c r="AB82" s="122" t="s">
        <v>3078</v>
      </c>
      <c r="AC82" s="122" t="s">
        <v>3081</v>
      </c>
      <c r="AD82" s="122" t="s">
        <v>118</v>
      </c>
      <c r="AE82" s="123">
        <v>1313.62</v>
      </c>
      <c r="AF82" s="123">
        <v>0</v>
      </c>
      <c r="AG82" s="123">
        <v>210.18</v>
      </c>
      <c r="AH82" s="123">
        <v>0</v>
      </c>
      <c r="AI82" s="123">
        <v>0</v>
      </c>
      <c r="AJ82" s="123">
        <v>1523.8</v>
      </c>
      <c r="AK82" s="122">
        <v>210.18</v>
      </c>
      <c r="AL82" s="122" t="s">
        <v>98</v>
      </c>
      <c r="AM82" s="122" t="s">
        <v>104</v>
      </c>
      <c r="AN82" s="122" t="s">
        <v>100</v>
      </c>
      <c r="AO82" s="122" t="s">
        <v>3084</v>
      </c>
      <c r="AP82" s="122" t="s">
        <v>1034</v>
      </c>
      <c r="AQ82" s="124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1"/>
      <c r="BJ82" s="122"/>
      <c r="BK82" s="235"/>
      <c r="BL82" s="235"/>
      <c r="BM82" s="236"/>
      <c r="BN82" s="76"/>
      <c r="BO82" s="37"/>
    </row>
    <row r="83" spans="2:67" x14ac:dyDescent="0.3">
      <c r="B83" s="37"/>
      <c r="C83" s="41"/>
      <c r="D83" s="118">
        <v>44459</v>
      </c>
      <c r="E83" s="119">
        <v>69</v>
      </c>
      <c r="F83" s="232">
        <v>20391.759999999998</v>
      </c>
      <c r="G83" s="233">
        <v>-2.5000000001455192E-2</v>
      </c>
      <c r="H83" s="233">
        <v>17579.125</v>
      </c>
      <c r="I83" s="233">
        <v>2812.66</v>
      </c>
      <c r="J83" s="233">
        <v>20391.759999999998</v>
      </c>
      <c r="K83" s="233">
        <v>0</v>
      </c>
      <c r="L83" s="233">
        <v>0</v>
      </c>
      <c r="M83" s="233">
        <v>0</v>
      </c>
      <c r="N83" s="233">
        <v>0</v>
      </c>
      <c r="O83" s="233">
        <v>20391.759999999998</v>
      </c>
      <c r="P83" s="123"/>
      <c r="Q83" s="636"/>
      <c r="R83" s="122" t="s">
        <v>3077</v>
      </c>
      <c r="S83" s="234"/>
      <c r="T83" s="122" t="s">
        <v>93</v>
      </c>
      <c r="U83" s="122" t="s">
        <v>94</v>
      </c>
      <c r="V83" s="122" t="s">
        <v>244</v>
      </c>
      <c r="W83" s="122" t="s">
        <v>1035</v>
      </c>
      <c r="X83" s="122" t="s">
        <v>19</v>
      </c>
      <c r="Y83" s="122">
        <v>69</v>
      </c>
      <c r="Z83" s="122" t="s">
        <v>1036</v>
      </c>
      <c r="AA83" s="122" t="s">
        <v>96</v>
      </c>
      <c r="AB83" s="122" t="s">
        <v>3078</v>
      </c>
      <c r="AC83" s="122" t="s">
        <v>3081</v>
      </c>
      <c r="AD83" s="122" t="s">
        <v>97</v>
      </c>
      <c r="AE83" s="123">
        <v>17579.099999999999</v>
      </c>
      <c r="AF83" s="123">
        <v>0</v>
      </c>
      <c r="AG83" s="123">
        <v>2812.66</v>
      </c>
      <c r="AH83" s="123">
        <v>0</v>
      </c>
      <c r="AI83" s="123">
        <v>0</v>
      </c>
      <c r="AJ83" s="123">
        <v>20391.759999999998</v>
      </c>
      <c r="AK83" s="122">
        <v>2812.66</v>
      </c>
      <c r="AL83" s="122" t="s">
        <v>98</v>
      </c>
      <c r="AM83" s="122" t="s">
        <v>104</v>
      </c>
      <c r="AN83" s="122" t="s">
        <v>105</v>
      </c>
      <c r="AO83" s="122" t="s">
        <v>3084</v>
      </c>
      <c r="AP83" s="122" t="s">
        <v>1037</v>
      </c>
      <c r="AQ83" s="124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1"/>
      <c r="BJ83" s="122"/>
      <c r="BK83" s="235"/>
      <c r="BL83" s="235"/>
      <c r="BM83" s="236"/>
      <c r="BN83" s="76"/>
      <c r="BO83" s="37"/>
    </row>
    <row r="84" spans="2:67" x14ac:dyDescent="0.3">
      <c r="B84" s="37"/>
      <c r="C84" s="41"/>
      <c r="D84" s="118">
        <v>44461</v>
      </c>
      <c r="E84" s="119">
        <v>70</v>
      </c>
      <c r="F84" s="232">
        <v>11153.5</v>
      </c>
      <c r="G84" s="233">
        <v>11153.5</v>
      </c>
      <c r="H84" s="233">
        <v>0</v>
      </c>
      <c r="I84" s="233">
        <v>0</v>
      </c>
      <c r="J84" s="233">
        <v>11153.5</v>
      </c>
      <c r="K84" s="233">
        <v>0</v>
      </c>
      <c r="L84" s="233">
        <v>0</v>
      </c>
      <c r="M84" s="233">
        <v>0</v>
      </c>
      <c r="N84" s="233">
        <v>0</v>
      </c>
      <c r="O84" s="233">
        <v>11153.5</v>
      </c>
      <c r="P84" s="123">
        <v>3583940.23</v>
      </c>
      <c r="Q84" s="636" t="s">
        <v>834</v>
      </c>
      <c r="R84" s="122" t="s">
        <v>3077</v>
      </c>
      <c r="S84" s="234"/>
      <c r="T84" s="122" t="s">
        <v>93</v>
      </c>
      <c r="U84" s="122" t="s">
        <v>94</v>
      </c>
      <c r="V84" s="122" t="s">
        <v>151</v>
      </c>
      <c r="W84" s="122" t="s">
        <v>1038</v>
      </c>
      <c r="X84" s="122" t="s">
        <v>19</v>
      </c>
      <c r="Y84" s="122">
        <v>70</v>
      </c>
      <c r="Z84" s="122" t="s">
        <v>1039</v>
      </c>
      <c r="AA84" s="122" t="s">
        <v>96</v>
      </c>
      <c r="AB84" s="122" t="s">
        <v>3078</v>
      </c>
      <c r="AC84" s="122" t="s">
        <v>3081</v>
      </c>
      <c r="AD84" s="122" t="s">
        <v>97</v>
      </c>
      <c r="AE84" s="123">
        <v>11153.5</v>
      </c>
      <c r="AF84" s="123">
        <v>0</v>
      </c>
      <c r="AG84" s="123">
        <v>0</v>
      </c>
      <c r="AH84" s="123">
        <v>0</v>
      </c>
      <c r="AI84" s="123">
        <v>0</v>
      </c>
      <c r="AJ84" s="123">
        <v>11153.5</v>
      </c>
      <c r="AK84" s="122">
        <v>0</v>
      </c>
      <c r="AL84" s="122" t="s">
        <v>98</v>
      </c>
      <c r="AM84" s="122" t="s">
        <v>104</v>
      </c>
      <c r="AN84" s="122" t="s">
        <v>105</v>
      </c>
      <c r="AO84" s="122" t="s">
        <v>3084</v>
      </c>
      <c r="AP84" s="122" t="s">
        <v>1040</v>
      </c>
      <c r="AQ84" s="124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1"/>
      <c r="BJ84" s="122" t="s">
        <v>215</v>
      </c>
      <c r="BK84" s="119" t="s">
        <v>803</v>
      </c>
      <c r="BL84" s="119" t="s">
        <v>3086</v>
      </c>
      <c r="BM84" s="197">
        <v>3583940.23</v>
      </c>
      <c r="BN84" s="76"/>
      <c r="BO84" s="37"/>
    </row>
    <row r="85" spans="2:67" x14ac:dyDescent="0.3">
      <c r="B85" s="37"/>
      <c r="C85" s="41"/>
      <c r="D85" s="118">
        <v>44461</v>
      </c>
      <c r="E85" s="119">
        <v>71</v>
      </c>
      <c r="F85" s="232">
        <v>-159.65</v>
      </c>
      <c r="G85" s="233">
        <v>0</v>
      </c>
      <c r="H85" s="233">
        <v>0</v>
      </c>
      <c r="I85" s="233">
        <v>0</v>
      </c>
      <c r="J85" s="233">
        <v>0</v>
      </c>
      <c r="K85" s="233">
        <v>159.65</v>
      </c>
      <c r="L85" s="233">
        <v>0</v>
      </c>
      <c r="M85" s="233">
        <v>0</v>
      </c>
      <c r="N85" s="233">
        <v>159.65</v>
      </c>
      <c r="O85" s="233">
        <v>-159.65</v>
      </c>
      <c r="P85" s="123"/>
      <c r="Q85" s="636"/>
      <c r="R85" s="122" t="s">
        <v>3077</v>
      </c>
      <c r="S85" s="234"/>
      <c r="T85" s="122" t="s">
        <v>93</v>
      </c>
      <c r="U85" s="122" t="s">
        <v>115</v>
      </c>
      <c r="V85" s="122" t="s">
        <v>180</v>
      </c>
      <c r="W85" s="122" t="s">
        <v>1041</v>
      </c>
      <c r="X85" s="122" t="s">
        <v>117</v>
      </c>
      <c r="Y85" s="122">
        <v>71</v>
      </c>
      <c r="Z85" s="122" t="s">
        <v>1042</v>
      </c>
      <c r="AA85" s="122" t="s">
        <v>96</v>
      </c>
      <c r="AB85" s="122" t="s">
        <v>3078</v>
      </c>
      <c r="AC85" s="122" t="s">
        <v>3081</v>
      </c>
      <c r="AD85" s="122" t="s">
        <v>118</v>
      </c>
      <c r="AE85" s="123">
        <v>159.65</v>
      </c>
      <c r="AF85" s="123">
        <v>0</v>
      </c>
      <c r="AG85" s="123">
        <v>0</v>
      </c>
      <c r="AH85" s="123">
        <v>0</v>
      </c>
      <c r="AI85" s="123">
        <v>0</v>
      </c>
      <c r="AJ85" s="123">
        <v>159.65</v>
      </c>
      <c r="AK85" s="122">
        <v>0</v>
      </c>
      <c r="AL85" s="122" t="s">
        <v>98</v>
      </c>
      <c r="AM85" s="122" t="s">
        <v>104</v>
      </c>
      <c r="AN85" s="122" t="s">
        <v>100</v>
      </c>
      <c r="AO85" s="122" t="s">
        <v>3084</v>
      </c>
      <c r="AP85" s="122" t="s">
        <v>1043</v>
      </c>
      <c r="AQ85" s="124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1"/>
      <c r="BJ85" s="122"/>
      <c r="BK85" s="235"/>
      <c r="BL85" s="235"/>
      <c r="BM85" s="236"/>
      <c r="BN85" s="76"/>
      <c r="BO85" s="37"/>
    </row>
    <row r="86" spans="2:67" x14ac:dyDescent="0.3">
      <c r="B86" s="37"/>
      <c r="C86" s="41"/>
      <c r="D86" s="118">
        <v>44461</v>
      </c>
      <c r="E86" s="119">
        <v>72</v>
      </c>
      <c r="F86" s="232">
        <v>189479.93</v>
      </c>
      <c r="G86" s="233">
        <v>189479.93</v>
      </c>
      <c r="H86" s="233">
        <v>0</v>
      </c>
      <c r="I86" s="233">
        <v>0</v>
      </c>
      <c r="J86" s="233">
        <v>189479.93</v>
      </c>
      <c r="K86" s="233">
        <v>0</v>
      </c>
      <c r="L86" s="233">
        <v>0</v>
      </c>
      <c r="M86" s="233">
        <v>0</v>
      </c>
      <c r="N86" s="233">
        <v>0</v>
      </c>
      <c r="O86" s="233">
        <v>189479.93</v>
      </c>
      <c r="P86" s="123"/>
      <c r="Q86" s="636"/>
      <c r="R86" s="122" t="s">
        <v>3077</v>
      </c>
      <c r="S86" s="234"/>
      <c r="T86" s="122" t="s">
        <v>93</v>
      </c>
      <c r="U86" s="122" t="s">
        <v>94</v>
      </c>
      <c r="V86" s="122" t="s">
        <v>151</v>
      </c>
      <c r="W86" s="122" t="s">
        <v>1044</v>
      </c>
      <c r="X86" s="122" t="s">
        <v>19</v>
      </c>
      <c r="Y86" s="122">
        <v>72</v>
      </c>
      <c r="Z86" s="122" t="s">
        <v>1045</v>
      </c>
      <c r="AA86" s="122" t="s">
        <v>96</v>
      </c>
      <c r="AB86" s="122" t="s">
        <v>3078</v>
      </c>
      <c r="AC86" s="122" t="s">
        <v>3081</v>
      </c>
      <c r="AD86" s="122" t="s">
        <v>97</v>
      </c>
      <c r="AE86" s="123">
        <v>189479.93</v>
      </c>
      <c r="AF86" s="123">
        <v>0</v>
      </c>
      <c r="AG86" s="123">
        <v>0</v>
      </c>
      <c r="AH86" s="123">
        <v>0</v>
      </c>
      <c r="AI86" s="123">
        <v>0</v>
      </c>
      <c r="AJ86" s="123">
        <v>189479.93</v>
      </c>
      <c r="AK86" s="122">
        <v>0</v>
      </c>
      <c r="AL86" s="122" t="s">
        <v>98</v>
      </c>
      <c r="AM86" s="122" t="s">
        <v>104</v>
      </c>
      <c r="AN86" s="122" t="s">
        <v>105</v>
      </c>
      <c r="AO86" s="122" t="s">
        <v>3084</v>
      </c>
      <c r="AP86" s="122" t="s">
        <v>1046</v>
      </c>
      <c r="AQ86" s="124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1"/>
      <c r="BJ86" s="122"/>
      <c r="BK86" s="235"/>
      <c r="BL86" s="235"/>
      <c r="BM86" s="236"/>
      <c r="BN86" s="76"/>
      <c r="BO86" s="37"/>
    </row>
    <row r="87" spans="2:67" x14ac:dyDescent="0.3">
      <c r="B87" s="37"/>
      <c r="C87" s="41"/>
      <c r="D87" s="118">
        <v>44461</v>
      </c>
      <c r="E87" s="119">
        <v>73</v>
      </c>
      <c r="F87" s="232">
        <v>1115.8</v>
      </c>
      <c r="G87" s="233">
        <v>2.4999999999948841E-2</v>
      </c>
      <c r="H87" s="233">
        <v>961.875</v>
      </c>
      <c r="I87" s="233">
        <v>153.9</v>
      </c>
      <c r="J87" s="233">
        <v>1115.8</v>
      </c>
      <c r="K87" s="233">
        <v>0</v>
      </c>
      <c r="L87" s="233">
        <v>0</v>
      </c>
      <c r="M87" s="233">
        <v>0</v>
      </c>
      <c r="N87" s="233">
        <v>0</v>
      </c>
      <c r="O87" s="233">
        <v>1115.8</v>
      </c>
      <c r="P87" s="123"/>
      <c r="Q87" s="636"/>
      <c r="R87" s="122" t="s">
        <v>3077</v>
      </c>
      <c r="S87" s="234"/>
      <c r="T87" s="122" t="s">
        <v>93</v>
      </c>
      <c r="U87" s="122" t="s">
        <v>94</v>
      </c>
      <c r="V87" s="122" t="s">
        <v>151</v>
      </c>
      <c r="W87" s="122" t="s">
        <v>1047</v>
      </c>
      <c r="X87" s="122" t="s">
        <v>19</v>
      </c>
      <c r="Y87" s="122">
        <v>73</v>
      </c>
      <c r="Z87" s="122" t="s">
        <v>1048</v>
      </c>
      <c r="AA87" s="122" t="s">
        <v>96</v>
      </c>
      <c r="AB87" s="122" t="s">
        <v>3078</v>
      </c>
      <c r="AC87" s="122" t="s">
        <v>3081</v>
      </c>
      <c r="AD87" s="122" t="s">
        <v>97</v>
      </c>
      <c r="AE87" s="123">
        <v>961.9</v>
      </c>
      <c r="AF87" s="123">
        <v>0</v>
      </c>
      <c r="AG87" s="123">
        <v>153.9</v>
      </c>
      <c r="AH87" s="123">
        <v>0</v>
      </c>
      <c r="AI87" s="123">
        <v>0</v>
      </c>
      <c r="AJ87" s="123">
        <v>1115.8</v>
      </c>
      <c r="AK87" s="122">
        <v>153.9</v>
      </c>
      <c r="AL87" s="122" t="s">
        <v>98</v>
      </c>
      <c r="AM87" s="122" t="s">
        <v>104</v>
      </c>
      <c r="AN87" s="122" t="s">
        <v>105</v>
      </c>
      <c r="AO87" s="122" t="s">
        <v>3084</v>
      </c>
      <c r="AP87" s="122" t="s">
        <v>1049</v>
      </c>
      <c r="AQ87" s="124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1"/>
      <c r="BJ87" s="122"/>
      <c r="BK87" s="235"/>
      <c r="BL87" s="235"/>
      <c r="BM87" s="236"/>
      <c r="BN87" s="76"/>
      <c r="BO87" s="37"/>
    </row>
    <row r="88" spans="2:67" x14ac:dyDescent="0.3">
      <c r="B88" s="37"/>
      <c r="C88" s="41"/>
      <c r="D88" s="118">
        <v>44461</v>
      </c>
      <c r="E88" s="119">
        <v>74</v>
      </c>
      <c r="F88" s="232">
        <v>15238.8</v>
      </c>
      <c r="G88" s="233">
        <v>2.4999999999181455E-2</v>
      </c>
      <c r="H88" s="233">
        <v>13136.875</v>
      </c>
      <c r="I88" s="233">
        <v>2101.9</v>
      </c>
      <c r="J88" s="233">
        <v>15238.8</v>
      </c>
      <c r="K88" s="233">
        <v>0</v>
      </c>
      <c r="L88" s="233">
        <v>0</v>
      </c>
      <c r="M88" s="233">
        <v>0</v>
      </c>
      <c r="N88" s="233">
        <v>0</v>
      </c>
      <c r="O88" s="233">
        <v>15238.8</v>
      </c>
      <c r="P88" s="123"/>
      <c r="Q88" s="636"/>
      <c r="R88" s="122" t="s">
        <v>3077</v>
      </c>
      <c r="S88" s="234"/>
      <c r="T88" s="122" t="s">
        <v>93</v>
      </c>
      <c r="U88" s="122" t="s">
        <v>94</v>
      </c>
      <c r="V88" s="122" t="s">
        <v>102</v>
      </c>
      <c r="W88" s="122" t="s">
        <v>1050</v>
      </c>
      <c r="X88" s="122" t="s">
        <v>19</v>
      </c>
      <c r="Y88" s="122">
        <v>74</v>
      </c>
      <c r="Z88" s="122" t="s">
        <v>1051</v>
      </c>
      <c r="AA88" s="122" t="s">
        <v>96</v>
      </c>
      <c r="AB88" s="122" t="s">
        <v>3078</v>
      </c>
      <c r="AC88" s="122" t="s">
        <v>3081</v>
      </c>
      <c r="AD88" s="122" t="s">
        <v>97</v>
      </c>
      <c r="AE88" s="123">
        <v>13136.9</v>
      </c>
      <c r="AF88" s="123">
        <v>0</v>
      </c>
      <c r="AG88" s="123">
        <v>2101.9</v>
      </c>
      <c r="AH88" s="123">
        <v>0</v>
      </c>
      <c r="AI88" s="123">
        <v>0</v>
      </c>
      <c r="AJ88" s="123">
        <v>15238.8</v>
      </c>
      <c r="AK88" s="122">
        <v>2101.9</v>
      </c>
      <c r="AL88" s="122" t="s">
        <v>98</v>
      </c>
      <c r="AM88" s="122" t="s">
        <v>104</v>
      </c>
      <c r="AN88" s="122" t="s">
        <v>105</v>
      </c>
      <c r="AO88" s="122" t="s">
        <v>3084</v>
      </c>
      <c r="AP88" s="122" t="s">
        <v>1052</v>
      </c>
      <c r="AQ88" s="124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1"/>
      <c r="BJ88" s="122"/>
      <c r="BK88" s="235"/>
      <c r="BL88" s="235"/>
      <c r="BM88" s="236"/>
      <c r="BN88" s="76"/>
      <c r="BO88" s="37"/>
    </row>
    <row r="89" spans="2:67" x14ac:dyDescent="0.3">
      <c r="B89" s="37"/>
      <c r="C89" s="41"/>
      <c r="D89" s="118">
        <v>44461</v>
      </c>
      <c r="E89" s="119">
        <v>75</v>
      </c>
      <c r="F89" s="232">
        <v>2868.2</v>
      </c>
      <c r="G89" s="233">
        <v>2868.2</v>
      </c>
      <c r="H89" s="233">
        <v>0</v>
      </c>
      <c r="I89" s="233">
        <v>0</v>
      </c>
      <c r="J89" s="233">
        <v>2868.2</v>
      </c>
      <c r="K89" s="233">
        <v>0</v>
      </c>
      <c r="L89" s="233">
        <v>0</v>
      </c>
      <c r="M89" s="233">
        <v>0</v>
      </c>
      <c r="N89" s="233">
        <v>0</v>
      </c>
      <c r="O89" s="233">
        <v>2868.2</v>
      </c>
      <c r="P89" s="123"/>
      <c r="Q89" s="636"/>
      <c r="R89" s="122" t="s">
        <v>3077</v>
      </c>
      <c r="S89" s="234"/>
      <c r="T89" s="122" t="s">
        <v>93</v>
      </c>
      <c r="U89" s="122" t="s">
        <v>94</v>
      </c>
      <c r="V89" s="122" t="s">
        <v>151</v>
      </c>
      <c r="W89" s="122" t="s">
        <v>1053</v>
      </c>
      <c r="X89" s="122" t="s">
        <v>19</v>
      </c>
      <c r="Y89" s="122">
        <v>75</v>
      </c>
      <c r="Z89" s="122" t="s">
        <v>1054</v>
      </c>
      <c r="AA89" s="122" t="s">
        <v>96</v>
      </c>
      <c r="AB89" s="122" t="s">
        <v>3078</v>
      </c>
      <c r="AC89" s="122" t="s">
        <v>3081</v>
      </c>
      <c r="AD89" s="122" t="s">
        <v>97</v>
      </c>
      <c r="AE89" s="123">
        <v>2868.2</v>
      </c>
      <c r="AF89" s="123">
        <v>0</v>
      </c>
      <c r="AG89" s="123">
        <v>0</v>
      </c>
      <c r="AH89" s="123">
        <v>0</v>
      </c>
      <c r="AI89" s="123">
        <v>0</v>
      </c>
      <c r="AJ89" s="123">
        <v>2868.2</v>
      </c>
      <c r="AK89" s="122">
        <v>0</v>
      </c>
      <c r="AL89" s="122" t="s">
        <v>98</v>
      </c>
      <c r="AM89" s="122" t="s">
        <v>104</v>
      </c>
      <c r="AN89" s="122" t="s">
        <v>105</v>
      </c>
      <c r="AO89" s="122" t="s">
        <v>3084</v>
      </c>
      <c r="AP89" s="122" t="s">
        <v>1055</v>
      </c>
      <c r="AQ89" s="124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1"/>
      <c r="BJ89" s="122"/>
      <c r="BK89" s="235"/>
      <c r="BL89" s="235"/>
      <c r="BM89" s="236"/>
      <c r="BN89" s="76"/>
      <c r="BO89" s="37"/>
    </row>
    <row r="90" spans="2:67" x14ac:dyDescent="0.3">
      <c r="B90" s="37"/>
      <c r="C90" s="41"/>
      <c r="D90" s="118">
        <v>44461</v>
      </c>
      <c r="E90" s="119">
        <v>76</v>
      </c>
      <c r="F90" s="232">
        <v>213165.76</v>
      </c>
      <c r="G90" s="233">
        <v>213165.76</v>
      </c>
      <c r="H90" s="233">
        <v>0</v>
      </c>
      <c r="I90" s="233">
        <v>0</v>
      </c>
      <c r="J90" s="233">
        <v>213165.76</v>
      </c>
      <c r="K90" s="233">
        <v>0</v>
      </c>
      <c r="L90" s="233">
        <v>0</v>
      </c>
      <c r="M90" s="233">
        <v>0</v>
      </c>
      <c r="N90" s="233">
        <v>0</v>
      </c>
      <c r="O90" s="233">
        <v>213165.76</v>
      </c>
      <c r="P90" s="123"/>
      <c r="Q90" s="636"/>
      <c r="R90" s="122" t="s">
        <v>3077</v>
      </c>
      <c r="S90" s="234"/>
      <c r="T90" s="122" t="s">
        <v>93</v>
      </c>
      <c r="U90" s="122" t="s">
        <v>94</v>
      </c>
      <c r="V90" s="122" t="s">
        <v>151</v>
      </c>
      <c r="W90" s="122" t="s">
        <v>1056</v>
      </c>
      <c r="X90" s="122" t="s">
        <v>19</v>
      </c>
      <c r="Y90" s="122">
        <v>76</v>
      </c>
      <c r="Z90" s="122" t="s">
        <v>1057</v>
      </c>
      <c r="AA90" s="122" t="s">
        <v>96</v>
      </c>
      <c r="AB90" s="122" t="s">
        <v>3078</v>
      </c>
      <c r="AC90" s="122" t="s">
        <v>3081</v>
      </c>
      <c r="AD90" s="122" t="s">
        <v>97</v>
      </c>
      <c r="AE90" s="123">
        <v>213165.76</v>
      </c>
      <c r="AF90" s="123">
        <v>0</v>
      </c>
      <c r="AG90" s="123">
        <v>0</v>
      </c>
      <c r="AH90" s="123">
        <v>0</v>
      </c>
      <c r="AI90" s="123">
        <v>0</v>
      </c>
      <c r="AJ90" s="123">
        <v>213165.76</v>
      </c>
      <c r="AK90" s="122">
        <v>0</v>
      </c>
      <c r="AL90" s="122" t="s">
        <v>98</v>
      </c>
      <c r="AM90" s="122" t="s">
        <v>104</v>
      </c>
      <c r="AN90" s="122" t="s">
        <v>105</v>
      </c>
      <c r="AO90" s="122" t="s">
        <v>3084</v>
      </c>
      <c r="AP90" s="122" t="s">
        <v>1058</v>
      </c>
      <c r="AQ90" s="124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1"/>
      <c r="BJ90" s="122"/>
      <c r="BK90" s="235"/>
      <c r="BL90" s="235"/>
      <c r="BM90" s="236"/>
      <c r="BN90" s="76"/>
      <c r="BO90" s="37"/>
    </row>
    <row r="91" spans="2:67" x14ac:dyDescent="0.3">
      <c r="B91" s="37"/>
      <c r="C91" s="41"/>
      <c r="D91" s="118">
        <v>44461</v>
      </c>
      <c r="E91" s="119">
        <v>77</v>
      </c>
      <c r="F91" s="232">
        <v>-369127.12</v>
      </c>
      <c r="G91" s="233">
        <v>0</v>
      </c>
      <c r="H91" s="233">
        <v>0</v>
      </c>
      <c r="I91" s="233">
        <v>0</v>
      </c>
      <c r="J91" s="233">
        <v>0</v>
      </c>
      <c r="K91" s="233">
        <v>369127.12</v>
      </c>
      <c r="L91" s="233">
        <v>0</v>
      </c>
      <c r="M91" s="233">
        <v>0</v>
      </c>
      <c r="N91" s="233">
        <v>369127.12</v>
      </c>
      <c r="O91" s="233">
        <v>-369127.12</v>
      </c>
      <c r="P91" s="123"/>
      <c r="Q91" s="636"/>
      <c r="R91" s="122" t="s">
        <v>3077</v>
      </c>
      <c r="S91" s="234"/>
      <c r="T91" s="122" t="s">
        <v>93</v>
      </c>
      <c r="U91" s="122" t="s">
        <v>115</v>
      </c>
      <c r="V91" s="122" t="s">
        <v>183</v>
      </c>
      <c r="W91" s="122" t="s">
        <v>1059</v>
      </c>
      <c r="X91" s="122" t="s">
        <v>184</v>
      </c>
      <c r="Y91" s="122">
        <v>77</v>
      </c>
      <c r="Z91" s="122" t="s">
        <v>1060</v>
      </c>
      <c r="AA91" s="122" t="s">
        <v>96</v>
      </c>
      <c r="AB91" s="122" t="s">
        <v>3078</v>
      </c>
      <c r="AC91" s="122" t="s">
        <v>3081</v>
      </c>
      <c r="AD91" s="122" t="s">
        <v>118</v>
      </c>
      <c r="AE91" s="123">
        <v>369127.12</v>
      </c>
      <c r="AF91" s="123">
        <v>0</v>
      </c>
      <c r="AG91" s="123">
        <v>0</v>
      </c>
      <c r="AH91" s="123">
        <v>0</v>
      </c>
      <c r="AI91" s="123">
        <v>0</v>
      </c>
      <c r="AJ91" s="123">
        <v>369127.12</v>
      </c>
      <c r="AK91" s="122">
        <v>0</v>
      </c>
      <c r="AL91" s="122" t="s">
        <v>98</v>
      </c>
      <c r="AM91" s="122" t="s">
        <v>104</v>
      </c>
      <c r="AN91" s="122" t="s">
        <v>100</v>
      </c>
      <c r="AO91" s="122" t="s">
        <v>3084</v>
      </c>
      <c r="AP91" s="122" t="s">
        <v>1061</v>
      </c>
      <c r="AQ91" s="124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1"/>
      <c r="BJ91" s="122"/>
      <c r="BK91" s="235"/>
      <c r="BL91" s="235"/>
      <c r="BM91" s="236"/>
      <c r="BN91" s="76"/>
      <c r="BO91" s="37"/>
    </row>
    <row r="92" spans="2:67" x14ac:dyDescent="0.3">
      <c r="B92" s="37"/>
      <c r="C92" s="41"/>
      <c r="D92" s="118">
        <v>44461</v>
      </c>
      <c r="E92" s="119">
        <v>78</v>
      </c>
      <c r="F92" s="232">
        <v>2304.2199999999998</v>
      </c>
      <c r="G92" s="233">
        <v>2.4999999999806732E-2</v>
      </c>
      <c r="H92" s="233">
        <v>1986.375</v>
      </c>
      <c r="I92" s="233">
        <v>317.82</v>
      </c>
      <c r="J92" s="233">
        <v>2304.2199999999998</v>
      </c>
      <c r="K92" s="233">
        <v>0</v>
      </c>
      <c r="L92" s="233">
        <v>0</v>
      </c>
      <c r="M92" s="233">
        <v>0</v>
      </c>
      <c r="N92" s="233">
        <v>0</v>
      </c>
      <c r="O92" s="233">
        <v>2304.2199999999998</v>
      </c>
      <c r="P92" s="123"/>
      <c r="Q92" s="636"/>
      <c r="R92" s="122" t="s">
        <v>3077</v>
      </c>
      <c r="S92" s="234"/>
      <c r="T92" s="122" t="s">
        <v>93</v>
      </c>
      <c r="U92" s="122" t="s">
        <v>94</v>
      </c>
      <c r="V92" s="122" t="s">
        <v>151</v>
      </c>
      <c r="W92" s="122" t="s">
        <v>1062</v>
      </c>
      <c r="X92" s="122" t="s">
        <v>19</v>
      </c>
      <c r="Y92" s="122">
        <v>78</v>
      </c>
      <c r="Z92" s="122" t="s">
        <v>1063</v>
      </c>
      <c r="AA92" s="122" t="s">
        <v>96</v>
      </c>
      <c r="AB92" s="122" t="s">
        <v>3078</v>
      </c>
      <c r="AC92" s="122" t="s">
        <v>3081</v>
      </c>
      <c r="AD92" s="122" t="s">
        <v>97</v>
      </c>
      <c r="AE92" s="123">
        <v>1986.4</v>
      </c>
      <c r="AF92" s="123">
        <v>0</v>
      </c>
      <c r="AG92" s="123">
        <v>317.82</v>
      </c>
      <c r="AH92" s="123">
        <v>0</v>
      </c>
      <c r="AI92" s="123">
        <v>0</v>
      </c>
      <c r="AJ92" s="123">
        <v>2304.2199999999998</v>
      </c>
      <c r="AK92" s="122">
        <v>317.82</v>
      </c>
      <c r="AL92" s="122" t="s">
        <v>98</v>
      </c>
      <c r="AM92" s="122" t="s">
        <v>104</v>
      </c>
      <c r="AN92" s="122" t="s">
        <v>105</v>
      </c>
      <c r="AO92" s="122" t="s">
        <v>3084</v>
      </c>
      <c r="AP92" s="122" t="s">
        <v>1064</v>
      </c>
      <c r="AQ92" s="124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1"/>
      <c r="BJ92" s="122"/>
      <c r="BK92" s="235"/>
      <c r="BL92" s="235"/>
      <c r="BM92" s="236"/>
      <c r="BN92" s="76"/>
      <c r="BO92" s="37"/>
    </row>
    <row r="93" spans="2:67" x14ac:dyDescent="0.3">
      <c r="B93" s="37"/>
      <c r="C93" s="41"/>
      <c r="D93" s="118">
        <v>44461</v>
      </c>
      <c r="E93" s="119">
        <v>79</v>
      </c>
      <c r="F93" s="232">
        <v>6530.92</v>
      </c>
      <c r="G93" s="233">
        <v>-2.4999999999977263E-2</v>
      </c>
      <c r="H93" s="233">
        <v>5630.125</v>
      </c>
      <c r="I93" s="233">
        <v>900.82</v>
      </c>
      <c r="J93" s="233">
        <v>6530.92</v>
      </c>
      <c r="K93" s="233">
        <v>0</v>
      </c>
      <c r="L93" s="233">
        <v>0</v>
      </c>
      <c r="M93" s="233">
        <v>0</v>
      </c>
      <c r="N93" s="233">
        <v>0</v>
      </c>
      <c r="O93" s="233">
        <v>6530.92</v>
      </c>
      <c r="P93" s="123"/>
      <c r="Q93" s="636"/>
      <c r="R93" s="122" t="s">
        <v>3077</v>
      </c>
      <c r="S93" s="234"/>
      <c r="T93" s="122" t="s">
        <v>93</v>
      </c>
      <c r="U93" s="122" t="s">
        <v>94</v>
      </c>
      <c r="V93" s="122" t="s">
        <v>102</v>
      </c>
      <c r="W93" s="122" t="s">
        <v>1065</v>
      </c>
      <c r="X93" s="122" t="s">
        <v>19</v>
      </c>
      <c r="Y93" s="122">
        <v>79</v>
      </c>
      <c r="Z93" s="122" t="s">
        <v>1066</v>
      </c>
      <c r="AA93" s="122" t="s">
        <v>96</v>
      </c>
      <c r="AB93" s="122" t="s">
        <v>3078</v>
      </c>
      <c r="AC93" s="122" t="s">
        <v>3081</v>
      </c>
      <c r="AD93" s="122" t="s">
        <v>97</v>
      </c>
      <c r="AE93" s="123">
        <v>5630.1</v>
      </c>
      <c r="AF93" s="123">
        <v>0</v>
      </c>
      <c r="AG93" s="123">
        <v>900.82</v>
      </c>
      <c r="AH93" s="123">
        <v>0</v>
      </c>
      <c r="AI93" s="123">
        <v>0</v>
      </c>
      <c r="AJ93" s="123">
        <v>6530.92</v>
      </c>
      <c r="AK93" s="122">
        <v>900.82</v>
      </c>
      <c r="AL93" s="122" t="s">
        <v>98</v>
      </c>
      <c r="AM93" s="122" t="s">
        <v>104</v>
      </c>
      <c r="AN93" s="122" t="s">
        <v>105</v>
      </c>
      <c r="AO93" s="122" t="s">
        <v>3084</v>
      </c>
      <c r="AP93" s="122" t="s">
        <v>1067</v>
      </c>
      <c r="AQ93" s="124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1"/>
      <c r="BJ93" s="122"/>
      <c r="BK93" s="235"/>
      <c r="BL93" s="235"/>
      <c r="BM93" s="236"/>
      <c r="BN93" s="76"/>
      <c r="BO93" s="37"/>
    </row>
    <row r="94" spans="2:67" x14ac:dyDescent="0.3">
      <c r="B94" s="37"/>
      <c r="C94" s="41"/>
      <c r="D94" s="118">
        <v>44461</v>
      </c>
      <c r="E94" s="119">
        <v>80</v>
      </c>
      <c r="F94" s="232">
        <v>-1306.1099999999999</v>
      </c>
      <c r="G94" s="233">
        <v>0</v>
      </c>
      <c r="H94" s="233">
        <v>0</v>
      </c>
      <c r="I94" s="233">
        <v>0</v>
      </c>
      <c r="J94" s="233">
        <v>0</v>
      </c>
      <c r="K94" s="233">
        <v>0</v>
      </c>
      <c r="L94" s="233">
        <v>1125.9375</v>
      </c>
      <c r="M94" s="233">
        <v>180.15</v>
      </c>
      <c r="N94" s="233">
        <v>1306.0875000000001</v>
      </c>
      <c r="O94" s="233">
        <v>-1306.0875000000001</v>
      </c>
      <c r="P94" s="123"/>
      <c r="Q94" s="636"/>
      <c r="R94" s="122" t="s">
        <v>3077</v>
      </c>
      <c r="S94" s="234"/>
      <c r="T94" s="122" t="s">
        <v>93</v>
      </c>
      <c r="U94" s="122" t="s">
        <v>115</v>
      </c>
      <c r="V94" s="122" t="s">
        <v>107</v>
      </c>
      <c r="W94" s="122" t="s">
        <v>1068</v>
      </c>
      <c r="X94" s="122" t="s">
        <v>117</v>
      </c>
      <c r="Y94" s="122">
        <v>80</v>
      </c>
      <c r="Z94" s="122" t="s">
        <v>1069</v>
      </c>
      <c r="AA94" s="122" t="s">
        <v>96</v>
      </c>
      <c r="AB94" s="122" t="s">
        <v>3078</v>
      </c>
      <c r="AC94" s="122" t="s">
        <v>3081</v>
      </c>
      <c r="AD94" s="122" t="s">
        <v>118</v>
      </c>
      <c r="AE94" s="123">
        <v>1125.96</v>
      </c>
      <c r="AF94" s="123">
        <v>0</v>
      </c>
      <c r="AG94" s="123">
        <v>180.15</v>
      </c>
      <c r="AH94" s="123">
        <v>0</v>
      </c>
      <c r="AI94" s="123">
        <v>0</v>
      </c>
      <c r="AJ94" s="123">
        <v>1306.1099999999999</v>
      </c>
      <c r="AK94" s="122">
        <v>180.15</v>
      </c>
      <c r="AL94" s="122" t="s">
        <v>98</v>
      </c>
      <c r="AM94" s="122" t="s">
        <v>104</v>
      </c>
      <c r="AN94" s="122" t="s">
        <v>100</v>
      </c>
      <c r="AO94" s="122" t="s">
        <v>3084</v>
      </c>
      <c r="AP94" s="122" t="s">
        <v>1070</v>
      </c>
      <c r="AQ94" s="124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1"/>
      <c r="BJ94" s="122"/>
      <c r="BK94" s="235"/>
      <c r="BL94" s="235"/>
      <c r="BM94" s="236"/>
      <c r="BN94" s="76"/>
      <c r="BO94" s="37"/>
    </row>
    <row r="95" spans="2:67" x14ac:dyDescent="0.3">
      <c r="B95" s="37"/>
      <c r="C95" s="41"/>
      <c r="D95" s="118">
        <v>44461</v>
      </c>
      <c r="E95" s="119">
        <v>81</v>
      </c>
      <c r="F95" s="232">
        <v>8289.9500000000007</v>
      </c>
      <c r="G95" s="233">
        <v>8289.9500000000007</v>
      </c>
      <c r="H95" s="233">
        <v>0</v>
      </c>
      <c r="I95" s="233">
        <v>0</v>
      </c>
      <c r="J95" s="233">
        <v>8289.9500000000007</v>
      </c>
      <c r="K95" s="233">
        <v>0</v>
      </c>
      <c r="L95" s="233">
        <v>0</v>
      </c>
      <c r="M95" s="233">
        <v>0</v>
      </c>
      <c r="N95" s="233">
        <v>0</v>
      </c>
      <c r="O95" s="233">
        <v>8289.9500000000007</v>
      </c>
      <c r="P95" s="123"/>
      <c r="Q95" s="636"/>
      <c r="R95" s="122" t="s">
        <v>3077</v>
      </c>
      <c r="S95" s="234"/>
      <c r="T95" s="122" t="s">
        <v>93</v>
      </c>
      <c r="U95" s="122" t="s">
        <v>94</v>
      </c>
      <c r="V95" s="122" t="s">
        <v>151</v>
      </c>
      <c r="W95" s="122" t="s">
        <v>1071</v>
      </c>
      <c r="X95" s="122" t="s">
        <v>19</v>
      </c>
      <c r="Y95" s="122">
        <v>81</v>
      </c>
      <c r="Z95" s="122" t="s">
        <v>1072</v>
      </c>
      <c r="AA95" s="122" t="s">
        <v>96</v>
      </c>
      <c r="AB95" s="122" t="s">
        <v>3078</v>
      </c>
      <c r="AC95" s="122" t="s">
        <v>3081</v>
      </c>
      <c r="AD95" s="122" t="s">
        <v>97</v>
      </c>
      <c r="AE95" s="123">
        <v>8289.9500000000007</v>
      </c>
      <c r="AF95" s="123">
        <v>0</v>
      </c>
      <c r="AG95" s="123">
        <v>0</v>
      </c>
      <c r="AH95" s="123">
        <v>0</v>
      </c>
      <c r="AI95" s="123">
        <v>0</v>
      </c>
      <c r="AJ95" s="123">
        <v>8289.9500000000007</v>
      </c>
      <c r="AK95" s="122">
        <v>0</v>
      </c>
      <c r="AL95" s="122" t="s">
        <v>98</v>
      </c>
      <c r="AM95" s="122" t="s">
        <v>104</v>
      </c>
      <c r="AN95" s="122" t="s">
        <v>105</v>
      </c>
      <c r="AO95" s="122" t="s">
        <v>3084</v>
      </c>
      <c r="AP95" s="122" t="s">
        <v>1073</v>
      </c>
      <c r="AQ95" s="124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1"/>
      <c r="BJ95" s="122"/>
      <c r="BK95" s="235"/>
      <c r="BL95" s="235"/>
      <c r="BM95" s="236"/>
      <c r="BN95" s="76"/>
      <c r="BO95" s="37"/>
    </row>
    <row r="96" spans="2:67" x14ac:dyDescent="0.3">
      <c r="B96" s="37"/>
      <c r="C96" s="41"/>
      <c r="D96" s="118">
        <v>44461</v>
      </c>
      <c r="E96" s="119">
        <v>82</v>
      </c>
      <c r="F96" s="232">
        <v>930.04</v>
      </c>
      <c r="G96" s="233">
        <v>9.9999999999624833E-3</v>
      </c>
      <c r="H96" s="233">
        <v>801.75</v>
      </c>
      <c r="I96" s="233">
        <v>128.28</v>
      </c>
      <c r="J96" s="233">
        <v>930.04</v>
      </c>
      <c r="K96" s="233">
        <v>0</v>
      </c>
      <c r="L96" s="233">
        <v>0</v>
      </c>
      <c r="M96" s="233">
        <v>0</v>
      </c>
      <c r="N96" s="233">
        <v>0</v>
      </c>
      <c r="O96" s="233">
        <v>930.04</v>
      </c>
      <c r="P96" s="123"/>
      <c r="Q96" s="636"/>
      <c r="R96" s="122" t="s">
        <v>3077</v>
      </c>
      <c r="S96" s="234"/>
      <c r="T96" s="122" t="s">
        <v>93</v>
      </c>
      <c r="U96" s="122" t="s">
        <v>94</v>
      </c>
      <c r="V96" s="122" t="s">
        <v>151</v>
      </c>
      <c r="W96" s="122" t="s">
        <v>1074</v>
      </c>
      <c r="X96" s="122" t="s">
        <v>19</v>
      </c>
      <c r="Y96" s="122">
        <v>82</v>
      </c>
      <c r="Z96" s="122" t="s">
        <v>1075</v>
      </c>
      <c r="AA96" s="122" t="s">
        <v>96</v>
      </c>
      <c r="AB96" s="122" t="s">
        <v>3078</v>
      </c>
      <c r="AC96" s="122" t="s">
        <v>3081</v>
      </c>
      <c r="AD96" s="122" t="s">
        <v>97</v>
      </c>
      <c r="AE96" s="123">
        <v>801.76</v>
      </c>
      <c r="AF96" s="123">
        <v>0</v>
      </c>
      <c r="AG96" s="123">
        <v>128.28</v>
      </c>
      <c r="AH96" s="123">
        <v>0</v>
      </c>
      <c r="AI96" s="123">
        <v>0</v>
      </c>
      <c r="AJ96" s="123">
        <v>930.04</v>
      </c>
      <c r="AK96" s="122">
        <v>128.28</v>
      </c>
      <c r="AL96" s="122" t="s">
        <v>98</v>
      </c>
      <c r="AM96" s="122" t="s">
        <v>104</v>
      </c>
      <c r="AN96" s="122" t="s">
        <v>105</v>
      </c>
      <c r="AO96" s="122" t="s">
        <v>3084</v>
      </c>
      <c r="AP96" s="122" t="s">
        <v>1076</v>
      </c>
      <c r="AQ96" s="124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1"/>
      <c r="BJ96" s="122"/>
      <c r="BK96" s="235"/>
      <c r="BL96" s="235"/>
      <c r="BM96" s="236"/>
      <c r="BN96" s="76"/>
      <c r="BO96" s="37"/>
    </row>
    <row r="97" spans="2:67" x14ac:dyDescent="0.3">
      <c r="B97" s="37"/>
      <c r="C97" s="41"/>
      <c r="D97" s="118">
        <v>44461</v>
      </c>
      <c r="E97" s="119">
        <v>83</v>
      </c>
      <c r="F97" s="232">
        <v>32654.58</v>
      </c>
      <c r="G97" s="233">
        <v>0</v>
      </c>
      <c r="H97" s="233">
        <v>28150.5</v>
      </c>
      <c r="I97" s="233">
        <v>4504.08</v>
      </c>
      <c r="J97" s="233">
        <v>32654.58</v>
      </c>
      <c r="K97" s="233">
        <v>0</v>
      </c>
      <c r="L97" s="233">
        <v>0</v>
      </c>
      <c r="M97" s="233">
        <v>0</v>
      </c>
      <c r="N97" s="233">
        <v>0</v>
      </c>
      <c r="O97" s="233">
        <v>32654.58</v>
      </c>
      <c r="P97" s="123"/>
      <c r="Q97" s="636"/>
      <c r="R97" s="122" t="s">
        <v>3077</v>
      </c>
      <c r="S97" s="234"/>
      <c r="T97" s="122" t="s">
        <v>93</v>
      </c>
      <c r="U97" s="122" t="s">
        <v>94</v>
      </c>
      <c r="V97" s="122" t="s">
        <v>102</v>
      </c>
      <c r="W97" s="122" t="s">
        <v>1077</v>
      </c>
      <c r="X97" s="122" t="s">
        <v>19</v>
      </c>
      <c r="Y97" s="122">
        <v>83</v>
      </c>
      <c r="Z97" s="122" t="s">
        <v>1078</v>
      </c>
      <c r="AA97" s="122" t="s">
        <v>96</v>
      </c>
      <c r="AB97" s="122" t="s">
        <v>3078</v>
      </c>
      <c r="AC97" s="122" t="s">
        <v>3081</v>
      </c>
      <c r="AD97" s="122" t="s">
        <v>97</v>
      </c>
      <c r="AE97" s="123">
        <v>28150.5</v>
      </c>
      <c r="AF97" s="123">
        <v>0</v>
      </c>
      <c r="AG97" s="123">
        <v>4504.08</v>
      </c>
      <c r="AH97" s="123">
        <v>0</v>
      </c>
      <c r="AI97" s="123">
        <v>0</v>
      </c>
      <c r="AJ97" s="123">
        <v>32654.58</v>
      </c>
      <c r="AK97" s="122">
        <v>4504.08</v>
      </c>
      <c r="AL97" s="122" t="s">
        <v>98</v>
      </c>
      <c r="AM97" s="122" t="s">
        <v>104</v>
      </c>
      <c r="AN97" s="122" t="s">
        <v>105</v>
      </c>
      <c r="AO97" s="122" t="s">
        <v>3084</v>
      </c>
      <c r="AP97" s="122" t="s">
        <v>1079</v>
      </c>
      <c r="AQ97" s="124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1"/>
      <c r="BJ97" s="122"/>
      <c r="BK97" s="235"/>
      <c r="BL97" s="235"/>
      <c r="BM97" s="236"/>
      <c r="BN97" s="76"/>
      <c r="BO97" s="37"/>
    </row>
    <row r="98" spans="2:67" x14ac:dyDescent="0.3">
      <c r="B98" s="37"/>
      <c r="C98" s="41"/>
      <c r="D98" s="118">
        <v>44461</v>
      </c>
      <c r="E98" s="119">
        <v>84</v>
      </c>
      <c r="F98" s="232">
        <v>91750.8</v>
      </c>
      <c r="G98" s="233">
        <v>91750.8</v>
      </c>
      <c r="H98" s="233">
        <v>0</v>
      </c>
      <c r="I98" s="233">
        <v>0</v>
      </c>
      <c r="J98" s="233">
        <v>91750.8</v>
      </c>
      <c r="K98" s="233">
        <v>0</v>
      </c>
      <c r="L98" s="233">
        <v>0</v>
      </c>
      <c r="M98" s="233">
        <v>0</v>
      </c>
      <c r="N98" s="233">
        <v>0</v>
      </c>
      <c r="O98" s="233">
        <v>91750.8</v>
      </c>
      <c r="P98" s="123"/>
      <c r="Q98" s="636"/>
      <c r="R98" s="122" t="s">
        <v>3077</v>
      </c>
      <c r="S98" s="234"/>
      <c r="T98" s="122" t="s">
        <v>93</v>
      </c>
      <c r="U98" s="122" t="s">
        <v>94</v>
      </c>
      <c r="V98" s="122" t="s">
        <v>151</v>
      </c>
      <c r="W98" s="122" t="s">
        <v>1080</v>
      </c>
      <c r="X98" s="122" t="s">
        <v>19</v>
      </c>
      <c r="Y98" s="122">
        <v>84</v>
      </c>
      <c r="Z98" s="122" t="s">
        <v>1081</v>
      </c>
      <c r="AA98" s="122" t="s">
        <v>96</v>
      </c>
      <c r="AB98" s="122" t="s">
        <v>3078</v>
      </c>
      <c r="AC98" s="122" t="s">
        <v>3081</v>
      </c>
      <c r="AD98" s="122" t="s">
        <v>97</v>
      </c>
      <c r="AE98" s="123">
        <v>91750.8</v>
      </c>
      <c r="AF98" s="123">
        <v>0</v>
      </c>
      <c r="AG98" s="123">
        <v>0</v>
      </c>
      <c r="AH98" s="123">
        <v>0</v>
      </c>
      <c r="AI98" s="123">
        <v>0</v>
      </c>
      <c r="AJ98" s="123">
        <v>91750.8</v>
      </c>
      <c r="AK98" s="122">
        <v>0</v>
      </c>
      <c r="AL98" s="122" t="s">
        <v>98</v>
      </c>
      <c r="AM98" s="122" t="s">
        <v>104</v>
      </c>
      <c r="AN98" s="122" t="s">
        <v>105</v>
      </c>
      <c r="AO98" s="122" t="s">
        <v>3084</v>
      </c>
      <c r="AP98" s="122" t="s">
        <v>1082</v>
      </c>
      <c r="AQ98" s="124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1"/>
      <c r="BJ98" s="122"/>
      <c r="BK98" s="235"/>
      <c r="BL98" s="235"/>
      <c r="BM98" s="236"/>
      <c r="BN98" s="76"/>
      <c r="BO98" s="37"/>
    </row>
    <row r="99" spans="2:67" x14ac:dyDescent="0.3">
      <c r="B99" s="37"/>
      <c r="C99" s="41"/>
      <c r="D99" s="118">
        <v>44461</v>
      </c>
      <c r="E99" s="119">
        <v>85</v>
      </c>
      <c r="F99" s="232">
        <v>13762.4</v>
      </c>
      <c r="G99" s="233">
        <v>1.4999999999645297E-2</v>
      </c>
      <c r="H99" s="233">
        <v>11864.125</v>
      </c>
      <c r="I99" s="233">
        <v>1898.26</v>
      </c>
      <c r="J99" s="233">
        <v>13762.4</v>
      </c>
      <c r="K99" s="233">
        <v>0</v>
      </c>
      <c r="L99" s="233">
        <v>0</v>
      </c>
      <c r="M99" s="233">
        <v>0</v>
      </c>
      <c r="N99" s="233">
        <v>0</v>
      </c>
      <c r="O99" s="233">
        <v>13762.4</v>
      </c>
      <c r="P99" s="123"/>
      <c r="Q99" s="636"/>
      <c r="R99" s="122" t="s">
        <v>3077</v>
      </c>
      <c r="S99" s="234"/>
      <c r="T99" s="122" t="s">
        <v>93</v>
      </c>
      <c r="U99" s="122" t="s">
        <v>94</v>
      </c>
      <c r="V99" s="122" t="s">
        <v>151</v>
      </c>
      <c r="W99" s="122" t="s">
        <v>1083</v>
      </c>
      <c r="X99" s="122" t="s">
        <v>19</v>
      </c>
      <c r="Y99" s="122">
        <v>85</v>
      </c>
      <c r="Z99" s="122" t="s">
        <v>1084</v>
      </c>
      <c r="AA99" s="122" t="s">
        <v>96</v>
      </c>
      <c r="AB99" s="122" t="s">
        <v>3078</v>
      </c>
      <c r="AC99" s="122" t="s">
        <v>3081</v>
      </c>
      <c r="AD99" s="122" t="s">
        <v>97</v>
      </c>
      <c r="AE99" s="123">
        <v>11864.14</v>
      </c>
      <c r="AF99" s="123">
        <v>0</v>
      </c>
      <c r="AG99" s="123">
        <v>1898.26</v>
      </c>
      <c r="AH99" s="123">
        <v>0</v>
      </c>
      <c r="AI99" s="123">
        <v>0</v>
      </c>
      <c r="AJ99" s="123">
        <v>13762.4</v>
      </c>
      <c r="AK99" s="122">
        <v>1898.26</v>
      </c>
      <c r="AL99" s="122" t="s">
        <v>98</v>
      </c>
      <c r="AM99" s="122" t="s">
        <v>104</v>
      </c>
      <c r="AN99" s="122" t="s">
        <v>105</v>
      </c>
      <c r="AO99" s="122" t="s">
        <v>3084</v>
      </c>
      <c r="AP99" s="122" t="s">
        <v>1085</v>
      </c>
      <c r="AQ99" s="124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1"/>
      <c r="BJ99" s="122"/>
      <c r="BK99" s="235"/>
      <c r="BL99" s="235"/>
      <c r="BM99" s="236"/>
      <c r="BN99" s="76"/>
      <c r="BO99" s="37"/>
    </row>
    <row r="100" spans="2:67" x14ac:dyDescent="0.3">
      <c r="B100" s="37"/>
      <c r="C100" s="41"/>
      <c r="D100" s="118">
        <v>44461</v>
      </c>
      <c r="E100" s="119">
        <v>86</v>
      </c>
      <c r="F100" s="232">
        <v>13061.83</v>
      </c>
      <c r="G100" s="233">
        <v>1.2499999999818101E-2</v>
      </c>
      <c r="H100" s="233">
        <v>11260.1875</v>
      </c>
      <c r="I100" s="233">
        <v>1801.63</v>
      </c>
      <c r="J100" s="233">
        <v>13061.830000000002</v>
      </c>
      <c r="K100" s="233">
        <v>0</v>
      </c>
      <c r="L100" s="233">
        <v>0</v>
      </c>
      <c r="M100" s="233">
        <v>0</v>
      </c>
      <c r="N100" s="233">
        <v>0</v>
      </c>
      <c r="O100" s="233">
        <v>13061.830000000002</v>
      </c>
      <c r="P100" s="123"/>
      <c r="Q100" s="636"/>
      <c r="R100" s="122" t="s">
        <v>3077</v>
      </c>
      <c r="S100" s="234"/>
      <c r="T100" s="122" t="s">
        <v>93</v>
      </c>
      <c r="U100" s="122" t="s">
        <v>94</v>
      </c>
      <c r="V100" s="122" t="s">
        <v>102</v>
      </c>
      <c r="W100" s="122" t="s">
        <v>1086</v>
      </c>
      <c r="X100" s="122" t="s">
        <v>19</v>
      </c>
      <c r="Y100" s="122">
        <v>86</v>
      </c>
      <c r="Z100" s="122" t="s">
        <v>1087</v>
      </c>
      <c r="AA100" s="122" t="s">
        <v>96</v>
      </c>
      <c r="AB100" s="122" t="s">
        <v>3078</v>
      </c>
      <c r="AC100" s="122" t="s">
        <v>3081</v>
      </c>
      <c r="AD100" s="122" t="s">
        <v>97</v>
      </c>
      <c r="AE100" s="123">
        <v>11260.2</v>
      </c>
      <c r="AF100" s="123">
        <v>0</v>
      </c>
      <c r="AG100" s="123">
        <v>1801.63</v>
      </c>
      <c r="AH100" s="123">
        <v>0</v>
      </c>
      <c r="AI100" s="123">
        <v>0</v>
      </c>
      <c r="AJ100" s="123">
        <v>13061.83</v>
      </c>
      <c r="AK100" s="122">
        <v>1801.63</v>
      </c>
      <c r="AL100" s="122" t="s">
        <v>98</v>
      </c>
      <c r="AM100" s="122" t="s">
        <v>104</v>
      </c>
      <c r="AN100" s="122" t="s">
        <v>105</v>
      </c>
      <c r="AO100" s="122" t="s">
        <v>3084</v>
      </c>
      <c r="AP100" s="122" t="s">
        <v>1088</v>
      </c>
      <c r="AQ100" s="124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1"/>
      <c r="BJ100" s="122"/>
      <c r="BK100" s="235"/>
      <c r="BL100" s="235"/>
      <c r="BM100" s="236"/>
      <c r="BN100" s="76"/>
      <c r="BO100" s="37"/>
    </row>
    <row r="101" spans="2:67" x14ac:dyDescent="0.3">
      <c r="B101" s="37"/>
      <c r="C101" s="41"/>
      <c r="D101" s="118">
        <v>44461</v>
      </c>
      <c r="E101" s="119">
        <v>87</v>
      </c>
      <c r="F101" s="232">
        <v>-3483.09</v>
      </c>
      <c r="G101" s="233">
        <v>0</v>
      </c>
      <c r="H101" s="233">
        <v>0</v>
      </c>
      <c r="I101" s="233">
        <v>0</v>
      </c>
      <c r="J101" s="233">
        <v>0</v>
      </c>
      <c r="K101" s="233">
        <v>0</v>
      </c>
      <c r="L101" s="233">
        <v>3002.6875</v>
      </c>
      <c r="M101" s="233">
        <v>480.43</v>
      </c>
      <c r="N101" s="233">
        <v>3483.1174999999998</v>
      </c>
      <c r="O101" s="233">
        <v>-3483.1174999999998</v>
      </c>
      <c r="P101" s="123"/>
      <c r="Q101" s="636"/>
      <c r="R101" s="122" t="s">
        <v>3077</v>
      </c>
      <c r="S101" s="234"/>
      <c r="T101" s="122" t="s">
        <v>93</v>
      </c>
      <c r="U101" s="122" t="s">
        <v>115</v>
      </c>
      <c r="V101" s="122" t="s">
        <v>274</v>
      </c>
      <c r="W101" s="122" t="s">
        <v>1089</v>
      </c>
      <c r="X101" s="122" t="s">
        <v>117</v>
      </c>
      <c r="Y101" s="122">
        <v>87</v>
      </c>
      <c r="Z101" s="122" t="s">
        <v>1090</v>
      </c>
      <c r="AA101" s="122" t="s">
        <v>96</v>
      </c>
      <c r="AB101" s="122" t="s">
        <v>3078</v>
      </c>
      <c r="AC101" s="122" t="s">
        <v>3081</v>
      </c>
      <c r="AD101" s="122" t="s">
        <v>118</v>
      </c>
      <c r="AE101" s="123">
        <v>3002.66</v>
      </c>
      <c r="AF101" s="123">
        <v>0</v>
      </c>
      <c r="AG101" s="123">
        <v>480.43</v>
      </c>
      <c r="AH101" s="123">
        <v>0</v>
      </c>
      <c r="AI101" s="123">
        <v>0</v>
      </c>
      <c r="AJ101" s="123">
        <v>3483.09</v>
      </c>
      <c r="AK101" s="122">
        <v>480.43</v>
      </c>
      <c r="AL101" s="122" t="s">
        <v>98</v>
      </c>
      <c r="AM101" s="122" t="s">
        <v>104</v>
      </c>
      <c r="AN101" s="122" t="s">
        <v>100</v>
      </c>
      <c r="AO101" s="122" t="s">
        <v>3084</v>
      </c>
      <c r="AP101" s="122" t="s">
        <v>1091</v>
      </c>
      <c r="AQ101" s="124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1"/>
      <c r="BJ101" s="122"/>
      <c r="BK101" s="235"/>
      <c r="BL101" s="235"/>
      <c r="BM101" s="236"/>
      <c r="BN101" s="76"/>
      <c r="BO101" s="37"/>
    </row>
    <row r="102" spans="2:67" x14ac:dyDescent="0.3">
      <c r="B102" s="37"/>
      <c r="C102" s="41"/>
      <c r="D102" s="118">
        <v>44461</v>
      </c>
      <c r="E102" s="119">
        <v>88</v>
      </c>
      <c r="F102" s="232">
        <v>3666.45</v>
      </c>
      <c r="G102" s="233">
        <v>3666.45</v>
      </c>
      <c r="H102" s="233">
        <v>0</v>
      </c>
      <c r="I102" s="233">
        <v>0</v>
      </c>
      <c r="J102" s="233">
        <v>3666.45</v>
      </c>
      <c r="K102" s="233">
        <v>0</v>
      </c>
      <c r="L102" s="233">
        <v>0</v>
      </c>
      <c r="M102" s="233">
        <v>0</v>
      </c>
      <c r="N102" s="233">
        <v>0</v>
      </c>
      <c r="O102" s="233">
        <v>3666.45</v>
      </c>
      <c r="P102" s="123"/>
      <c r="Q102" s="636"/>
      <c r="R102" s="122" t="s">
        <v>3077</v>
      </c>
      <c r="S102" s="234"/>
      <c r="T102" s="122" t="s">
        <v>93</v>
      </c>
      <c r="U102" s="122" t="s">
        <v>94</v>
      </c>
      <c r="V102" s="122" t="s">
        <v>151</v>
      </c>
      <c r="W102" s="122" t="s">
        <v>1092</v>
      </c>
      <c r="X102" s="122" t="s">
        <v>19</v>
      </c>
      <c r="Y102" s="122">
        <v>88</v>
      </c>
      <c r="Z102" s="122" t="s">
        <v>1093</v>
      </c>
      <c r="AA102" s="122" t="s">
        <v>96</v>
      </c>
      <c r="AB102" s="122" t="s">
        <v>3078</v>
      </c>
      <c r="AC102" s="122" t="s">
        <v>3081</v>
      </c>
      <c r="AD102" s="122" t="s">
        <v>97</v>
      </c>
      <c r="AE102" s="123">
        <v>3666.45</v>
      </c>
      <c r="AF102" s="123">
        <v>0</v>
      </c>
      <c r="AG102" s="123">
        <v>0</v>
      </c>
      <c r="AH102" s="123">
        <v>0</v>
      </c>
      <c r="AI102" s="123">
        <v>0</v>
      </c>
      <c r="AJ102" s="123">
        <v>3666.45</v>
      </c>
      <c r="AK102" s="122">
        <v>0</v>
      </c>
      <c r="AL102" s="122" t="s">
        <v>98</v>
      </c>
      <c r="AM102" s="122" t="s">
        <v>104</v>
      </c>
      <c r="AN102" s="122" t="s">
        <v>105</v>
      </c>
      <c r="AO102" s="122" t="s">
        <v>3084</v>
      </c>
      <c r="AP102" s="122" t="s">
        <v>1094</v>
      </c>
      <c r="AQ102" s="124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1"/>
      <c r="BJ102" s="122"/>
      <c r="BK102" s="235"/>
      <c r="BL102" s="235"/>
      <c r="BM102" s="236"/>
      <c r="BN102" s="76"/>
      <c r="BO102" s="37"/>
    </row>
    <row r="103" spans="2:67" x14ac:dyDescent="0.3">
      <c r="B103" s="37"/>
      <c r="C103" s="41"/>
      <c r="D103" s="118">
        <v>44461</v>
      </c>
      <c r="E103" s="119">
        <v>89</v>
      </c>
      <c r="F103" s="232">
        <v>102317.68</v>
      </c>
      <c r="G103" s="233">
        <v>2.4999999992360245E-2</v>
      </c>
      <c r="H103" s="233">
        <v>88204.875</v>
      </c>
      <c r="I103" s="233">
        <v>14112.78</v>
      </c>
      <c r="J103" s="233">
        <v>102317.68</v>
      </c>
      <c r="K103" s="233">
        <v>0</v>
      </c>
      <c r="L103" s="233">
        <v>0</v>
      </c>
      <c r="M103" s="233">
        <v>0</v>
      </c>
      <c r="N103" s="233">
        <v>0</v>
      </c>
      <c r="O103" s="233">
        <v>102317.68</v>
      </c>
      <c r="P103" s="123"/>
      <c r="Q103" s="636"/>
      <c r="R103" s="122" t="s">
        <v>3077</v>
      </c>
      <c r="S103" s="234"/>
      <c r="T103" s="122" t="s">
        <v>93</v>
      </c>
      <c r="U103" s="122" t="s">
        <v>94</v>
      </c>
      <c r="V103" s="122" t="s">
        <v>102</v>
      </c>
      <c r="W103" s="122" t="s">
        <v>1095</v>
      </c>
      <c r="X103" s="122" t="s">
        <v>19</v>
      </c>
      <c r="Y103" s="122">
        <v>89</v>
      </c>
      <c r="Z103" s="122" t="s">
        <v>1096</v>
      </c>
      <c r="AA103" s="122" t="s">
        <v>96</v>
      </c>
      <c r="AB103" s="122" t="s">
        <v>3078</v>
      </c>
      <c r="AC103" s="122" t="s">
        <v>3081</v>
      </c>
      <c r="AD103" s="122" t="s">
        <v>97</v>
      </c>
      <c r="AE103" s="123">
        <v>88204.9</v>
      </c>
      <c r="AF103" s="123">
        <v>0</v>
      </c>
      <c r="AG103" s="123">
        <v>14112.78</v>
      </c>
      <c r="AH103" s="123">
        <v>0</v>
      </c>
      <c r="AI103" s="123">
        <v>0</v>
      </c>
      <c r="AJ103" s="123">
        <v>102317.68</v>
      </c>
      <c r="AK103" s="122">
        <v>14112.78</v>
      </c>
      <c r="AL103" s="122" t="s">
        <v>98</v>
      </c>
      <c r="AM103" s="122" t="s">
        <v>104</v>
      </c>
      <c r="AN103" s="122" t="s">
        <v>105</v>
      </c>
      <c r="AO103" s="122" t="s">
        <v>3084</v>
      </c>
      <c r="AP103" s="122" t="s">
        <v>1097</v>
      </c>
      <c r="AQ103" s="124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1"/>
      <c r="BJ103" s="122"/>
      <c r="BK103" s="235"/>
      <c r="BL103" s="235"/>
      <c r="BM103" s="236"/>
      <c r="BN103" s="76"/>
      <c r="BO103" s="37"/>
    </row>
    <row r="104" spans="2:67" x14ac:dyDescent="0.3">
      <c r="B104" s="37"/>
      <c r="C104" s="41"/>
      <c r="D104" s="118">
        <v>44461</v>
      </c>
      <c r="E104" s="119">
        <v>90</v>
      </c>
      <c r="F104" s="232">
        <v>-217.69</v>
      </c>
      <c r="G104" s="233">
        <v>0</v>
      </c>
      <c r="H104" s="233">
        <v>0</v>
      </c>
      <c r="I104" s="233">
        <v>0</v>
      </c>
      <c r="J104" s="233">
        <v>0</v>
      </c>
      <c r="K104" s="233">
        <v>0</v>
      </c>
      <c r="L104" s="233">
        <v>187.6875</v>
      </c>
      <c r="M104" s="233">
        <v>30.03</v>
      </c>
      <c r="N104" s="233">
        <v>217.7175</v>
      </c>
      <c r="O104" s="233">
        <v>-217.7175</v>
      </c>
      <c r="P104" s="123"/>
      <c r="Q104" s="636"/>
      <c r="R104" s="122" t="s">
        <v>3077</v>
      </c>
      <c r="S104" s="234"/>
      <c r="T104" s="122" t="s">
        <v>93</v>
      </c>
      <c r="U104" s="122" t="s">
        <v>115</v>
      </c>
      <c r="V104" s="122" t="s">
        <v>485</v>
      </c>
      <c r="W104" s="122" t="s">
        <v>1098</v>
      </c>
      <c r="X104" s="122" t="s">
        <v>117</v>
      </c>
      <c r="Y104" s="122">
        <v>90</v>
      </c>
      <c r="Z104" s="122" t="s">
        <v>1099</v>
      </c>
      <c r="AA104" s="122" t="s">
        <v>96</v>
      </c>
      <c r="AB104" s="122" t="s">
        <v>3078</v>
      </c>
      <c r="AC104" s="122" t="s">
        <v>3081</v>
      </c>
      <c r="AD104" s="122" t="s">
        <v>118</v>
      </c>
      <c r="AE104" s="123">
        <v>187.66</v>
      </c>
      <c r="AF104" s="123">
        <v>0</v>
      </c>
      <c r="AG104" s="123">
        <v>30.03</v>
      </c>
      <c r="AH104" s="123">
        <v>0</v>
      </c>
      <c r="AI104" s="123">
        <v>0</v>
      </c>
      <c r="AJ104" s="123">
        <v>217.69</v>
      </c>
      <c r="AK104" s="122">
        <v>30.03</v>
      </c>
      <c r="AL104" s="122" t="s">
        <v>98</v>
      </c>
      <c r="AM104" s="122" t="s">
        <v>104</v>
      </c>
      <c r="AN104" s="122" t="s">
        <v>100</v>
      </c>
      <c r="AO104" s="122" t="s">
        <v>3084</v>
      </c>
      <c r="AP104" s="122" t="s">
        <v>1100</v>
      </c>
      <c r="AQ104" s="124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1"/>
      <c r="BJ104" s="122"/>
      <c r="BK104" s="235"/>
      <c r="BL104" s="235"/>
      <c r="BM104" s="236"/>
      <c r="BN104" s="76"/>
      <c r="BO104" s="37"/>
    </row>
    <row r="105" spans="2:67" x14ac:dyDescent="0.3">
      <c r="B105" s="37"/>
      <c r="C105" s="41"/>
      <c r="D105" s="118">
        <v>44461</v>
      </c>
      <c r="E105" s="119">
        <v>91</v>
      </c>
      <c r="F105" s="232">
        <v>6530.92</v>
      </c>
      <c r="G105" s="233">
        <v>-2.4999999999977263E-2</v>
      </c>
      <c r="H105" s="233">
        <v>5630.125</v>
      </c>
      <c r="I105" s="233">
        <v>900.82</v>
      </c>
      <c r="J105" s="233">
        <v>6530.92</v>
      </c>
      <c r="K105" s="233">
        <v>0</v>
      </c>
      <c r="L105" s="233">
        <v>0</v>
      </c>
      <c r="M105" s="233">
        <v>0</v>
      </c>
      <c r="N105" s="233">
        <v>0</v>
      </c>
      <c r="O105" s="233">
        <v>6530.92</v>
      </c>
      <c r="P105" s="123"/>
      <c r="Q105" s="636"/>
      <c r="R105" s="122" t="s">
        <v>3077</v>
      </c>
      <c r="S105" s="234"/>
      <c r="T105" s="122" t="s">
        <v>93</v>
      </c>
      <c r="U105" s="122" t="s">
        <v>94</v>
      </c>
      <c r="V105" s="122" t="s">
        <v>102</v>
      </c>
      <c r="W105" s="122" t="s">
        <v>1101</v>
      </c>
      <c r="X105" s="122" t="s">
        <v>19</v>
      </c>
      <c r="Y105" s="122">
        <v>91</v>
      </c>
      <c r="Z105" s="122" t="s">
        <v>1102</v>
      </c>
      <c r="AA105" s="122" t="s">
        <v>96</v>
      </c>
      <c r="AB105" s="122" t="s">
        <v>3078</v>
      </c>
      <c r="AC105" s="122" t="s">
        <v>3081</v>
      </c>
      <c r="AD105" s="122" t="s">
        <v>97</v>
      </c>
      <c r="AE105" s="123">
        <v>5630.1</v>
      </c>
      <c r="AF105" s="123">
        <v>0</v>
      </c>
      <c r="AG105" s="123">
        <v>900.82</v>
      </c>
      <c r="AH105" s="123">
        <v>0</v>
      </c>
      <c r="AI105" s="123">
        <v>0</v>
      </c>
      <c r="AJ105" s="123">
        <v>6530.92</v>
      </c>
      <c r="AK105" s="122">
        <v>900.82</v>
      </c>
      <c r="AL105" s="122" t="s">
        <v>98</v>
      </c>
      <c r="AM105" s="122" t="s">
        <v>104</v>
      </c>
      <c r="AN105" s="122" t="s">
        <v>105</v>
      </c>
      <c r="AO105" s="122" t="s">
        <v>3084</v>
      </c>
      <c r="AP105" s="122" t="s">
        <v>1103</v>
      </c>
      <c r="AQ105" s="124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1"/>
      <c r="BJ105" s="122"/>
      <c r="BK105" s="235"/>
      <c r="BL105" s="235"/>
      <c r="BM105" s="236"/>
      <c r="BN105" s="76"/>
      <c r="BO105" s="37"/>
    </row>
    <row r="106" spans="2:67" x14ac:dyDescent="0.3">
      <c r="B106" s="37"/>
      <c r="C106" s="41"/>
      <c r="D106" s="118">
        <v>44461</v>
      </c>
      <c r="E106" s="119">
        <v>92</v>
      </c>
      <c r="F106" s="232">
        <v>-435.37</v>
      </c>
      <c r="G106" s="233">
        <v>0</v>
      </c>
      <c r="H106" s="233">
        <v>0</v>
      </c>
      <c r="I106" s="233">
        <v>0</v>
      </c>
      <c r="J106" s="233">
        <v>0</v>
      </c>
      <c r="K106" s="233">
        <v>0</v>
      </c>
      <c r="L106" s="233">
        <v>375.3125</v>
      </c>
      <c r="M106" s="233">
        <v>60.05</v>
      </c>
      <c r="N106" s="233">
        <v>435.36250000000001</v>
      </c>
      <c r="O106" s="233">
        <v>-435.36250000000001</v>
      </c>
      <c r="P106" s="123"/>
      <c r="Q106" s="636"/>
      <c r="R106" s="122" t="s">
        <v>3077</v>
      </c>
      <c r="S106" s="234"/>
      <c r="T106" s="122" t="s">
        <v>93</v>
      </c>
      <c r="U106" s="122" t="s">
        <v>115</v>
      </c>
      <c r="V106" s="122" t="s">
        <v>107</v>
      </c>
      <c r="W106" s="122" t="s">
        <v>1104</v>
      </c>
      <c r="X106" s="122" t="s">
        <v>117</v>
      </c>
      <c r="Y106" s="122">
        <v>92</v>
      </c>
      <c r="Z106" s="122" t="s">
        <v>1105</v>
      </c>
      <c r="AA106" s="122" t="s">
        <v>96</v>
      </c>
      <c r="AB106" s="122" t="s">
        <v>3078</v>
      </c>
      <c r="AC106" s="122" t="s">
        <v>3081</v>
      </c>
      <c r="AD106" s="122" t="s">
        <v>118</v>
      </c>
      <c r="AE106" s="123">
        <v>375.32</v>
      </c>
      <c r="AF106" s="123">
        <v>0</v>
      </c>
      <c r="AG106" s="123">
        <v>60.05</v>
      </c>
      <c r="AH106" s="123">
        <v>0</v>
      </c>
      <c r="AI106" s="123">
        <v>0</v>
      </c>
      <c r="AJ106" s="123">
        <v>435.37</v>
      </c>
      <c r="AK106" s="122">
        <v>60.05</v>
      </c>
      <c r="AL106" s="122" t="s">
        <v>98</v>
      </c>
      <c r="AM106" s="122" t="s">
        <v>104</v>
      </c>
      <c r="AN106" s="122" t="s">
        <v>100</v>
      </c>
      <c r="AO106" s="122" t="s">
        <v>3084</v>
      </c>
      <c r="AP106" s="122" t="s">
        <v>1106</v>
      </c>
      <c r="AQ106" s="124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1"/>
      <c r="BJ106" s="122"/>
      <c r="BK106" s="235"/>
      <c r="BL106" s="235"/>
      <c r="BM106" s="236"/>
      <c r="BN106" s="76"/>
      <c r="BO106" s="37"/>
    </row>
    <row r="107" spans="2:67" x14ac:dyDescent="0.3">
      <c r="B107" s="37"/>
      <c r="C107" s="41"/>
      <c r="D107" s="118">
        <v>44461</v>
      </c>
      <c r="E107" s="119">
        <v>93</v>
      </c>
      <c r="F107" s="232">
        <v>9892.7800000000007</v>
      </c>
      <c r="G107" s="233">
        <v>1.0000000000673026E-2</v>
      </c>
      <c r="H107" s="233">
        <v>8528.25</v>
      </c>
      <c r="I107" s="233">
        <v>1364.52</v>
      </c>
      <c r="J107" s="233">
        <v>9892.7800000000007</v>
      </c>
      <c r="K107" s="233">
        <v>0</v>
      </c>
      <c r="L107" s="233">
        <v>0</v>
      </c>
      <c r="M107" s="233">
        <v>0</v>
      </c>
      <c r="N107" s="233">
        <v>0</v>
      </c>
      <c r="O107" s="233">
        <v>9892.7800000000007</v>
      </c>
      <c r="P107" s="123"/>
      <c r="Q107" s="636"/>
      <c r="R107" s="122" t="s">
        <v>3077</v>
      </c>
      <c r="S107" s="234"/>
      <c r="T107" s="122" t="s">
        <v>93</v>
      </c>
      <c r="U107" s="122" t="s">
        <v>94</v>
      </c>
      <c r="V107" s="122" t="s">
        <v>169</v>
      </c>
      <c r="W107" s="122" t="s">
        <v>1107</v>
      </c>
      <c r="X107" s="122" t="s">
        <v>19</v>
      </c>
      <c r="Y107" s="122">
        <v>93</v>
      </c>
      <c r="Z107" s="122" t="s">
        <v>1108</v>
      </c>
      <c r="AA107" s="122" t="s">
        <v>96</v>
      </c>
      <c r="AB107" s="122" t="s">
        <v>3078</v>
      </c>
      <c r="AC107" s="122" t="s">
        <v>3081</v>
      </c>
      <c r="AD107" s="122" t="s">
        <v>97</v>
      </c>
      <c r="AE107" s="123">
        <v>8528.26</v>
      </c>
      <c r="AF107" s="123">
        <v>0</v>
      </c>
      <c r="AG107" s="123">
        <v>1364.52</v>
      </c>
      <c r="AH107" s="123">
        <v>0</v>
      </c>
      <c r="AI107" s="123">
        <v>0</v>
      </c>
      <c r="AJ107" s="123">
        <v>9892.7800000000007</v>
      </c>
      <c r="AK107" s="122">
        <v>1364.52</v>
      </c>
      <c r="AL107" s="122" t="s">
        <v>98</v>
      </c>
      <c r="AM107" s="122" t="s">
        <v>104</v>
      </c>
      <c r="AN107" s="122" t="s">
        <v>105</v>
      </c>
      <c r="AO107" s="122" t="s">
        <v>3084</v>
      </c>
      <c r="AP107" s="122" t="s">
        <v>1109</v>
      </c>
      <c r="AQ107" s="124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1"/>
      <c r="BJ107" s="122"/>
      <c r="BK107" s="235"/>
      <c r="BL107" s="235"/>
      <c r="BM107" s="236"/>
      <c r="BN107" s="76"/>
      <c r="BO107" s="37"/>
    </row>
    <row r="108" spans="2:67" x14ac:dyDescent="0.3">
      <c r="B108" s="37"/>
      <c r="C108" s="41"/>
      <c r="D108" s="118">
        <v>44461</v>
      </c>
      <c r="E108" s="119">
        <v>94</v>
      </c>
      <c r="F108" s="232">
        <v>160101.14000000001</v>
      </c>
      <c r="G108" s="233">
        <v>160101.14000000001</v>
      </c>
      <c r="H108" s="233">
        <v>0</v>
      </c>
      <c r="I108" s="233">
        <v>0</v>
      </c>
      <c r="J108" s="233">
        <v>160101.14000000001</v>
      </c>
      <c r="K108" s="233">
        <v>0</v>
      </c>
      <c r="L108" s="233">
        <v>0</v>
      </c>
      <c r="M108" s="233">
        <v>0</v>
      </c>
      <c r="N108" s="233">
        <v>0</v>
      </c>
      <c r="O108" s="233">
        <v>160101.14000000001</v>
      </c>
      <c r="P108" s="123"/>
      <c r="Q108" s="636"/>
      <c r="R108" s="122" t="s">
        <v>3077</v>
      </c>
      <c r="S108" s="234"/>
      <c r="T108" s="122" t="s">
        <v>93</v>
      </c>
      <c r="U108" s="122" t="s">
        <v>94</v>
      </c>
      <c r="V108" s="122" t="s">
        <v>169</v>
      </c>
      <c r="W108" s="122" t="s">
        <v>1110</v>
      </c>
      <c r="X108" s="122" t="s">
        <v>19</v>
      </c>
      <c r="Y108" s="122">
        <v>94</v>
      </c>
      <c r="Z108" s="122" t="s">
        <v>1111</v>
      </c>
      <c r="AA108" s="122" t="s">
        <v>96</v>
      </c>
      <c r="AB108" s="122" t="s">
        <v>3078</v>
      </c>
      <c r="AC108" s="122" t="s">
        <v>3081</v>
      </c>
      <c r="AD108" s="122" t="s">
        <v>97</v>
      </c>
      <c r="AE108" s="123">
        <v>160101.14000000001</v>
      </c>
      <c r="AF108" s="123">
        <v>0</v>
      </c>
      <c r="AG108" s="123">
        <v>0</v>
      </c>
      <c r="AH108" s="123">
        <v>0</v>
      </c>
      <c r="AI108" s="123">
        <v>0</v>
      </c>
      <c r="AJ108" s="123">
        <v>160101.14000000001</v>
      </c>
      <c r="AK108" s="122">
        <v>0</v>
      </c>
      <c r="AL108" s="122" t="s">
        <v>98</v>
      </c>
      <c r="AM108" s="122" t="s">
        <v>104</v>
      </c>
      <c r="AN108" s="122" t="s">
        <v>105</v>
      </c>
      <c r="AO108" s="122" t="s">
        <v>3084</v>
      </c>
      <c r="AP108" s="122" t="s">
        <v>1112</v>
      </c>
      <c r="AQ108" s="124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1"/>
      <c r="BJ108" s="122"/>
      <c r="BK108" s="235"/>
      <c r="BL108" s="235"/>
      <c r="BM108" s="236"/>
      <c r="BN108" s="76"/>
      <c r="BO108" s="37"/>
    </row>
    <row r="109" spans="2:67" x14ac:dyDescent="0.3">
      <c r="B109" s="37"/>
      <c r="C109" s="41"/>
      <c r="D109" s="118">
        <v>44461</v>
      </c>
      <c r="E109" s="119">
        <v>95</v>
      </c>
      <c r="F109" s="232">
        <v>15471.8</v>
      </c>
      <c r="G109" s="233">
        <v>9.999999999308784E-3</v>
      </c>
      <c r="H109" s="233">
        <v>13337.75</v>
      </c>
      <c r="I109" s="233">
        <v>2134.04</v>
      </c>
      <c r="J109" s="233">
        <v>15471.8</v>
      </c>
      <c r="K109" s="233">
        <v>0</v>
      </c>
      <c r="L109" s="233">
        <v>0</v>
      </c>
      <c r="M109" s="233">
        <v>0</v>
      </c>
      <c r="N109" s="233">
        <v>0</v>
      </c>
      <c r="O109" s="233">
        <v>15471.8</v>
      </c>
      <c r="P109" s="123"/>
      <c r="Q109" s="636"/>
      <c r="R109" s="122" t="s">
        <v>3077</v>
      </c>
      <c r="S109" s="234"/>
      <c r="T109" s="122" t="s">
        <v>93</v>
      </c>
      <c r="U109" s="122" t="s">
        <v>94</v>
      </c>
      <c r="V109" s="122" t="s">
        <v>169</v>
      </c>
      <c r="W109" s="122" t="s">
        <v>1113</v>
      </c>
      <c r="X109" s="122" t="s">
        <v>19</v>
      </c>
      <c r="Y109" s="122">
        <v>95</v>
      </c>
      <c r="Z109" s="122" t="s">
        <v>1114</v>
      </c>
      <c r="AA109" s="122" t="s">
        <v>96</v>
      </c>
      <c r="AB109" s="122" t="s">
        <v>3078</v>
      </c>
      <c r="AC109" s="122" t="s">
        <v>3081</v>
      </c>
      <c r="AD109" s="122" t="s">
        <v>97</v>
      </c>
      <c r="AE109" s="123">
        <v>13337.76</v>
      </c>
      <c r="AF109" s="123">
        <v>0</v>
      </c>
      <c r="AG109" s="123">
        <v>2134.04</v>
      </c>
      <c r="AH109" s="123">
        <v>0</v>
      </c>
      <c r="AI109" s="123">
        <v>0</v>
      </c>
      <c r="AJ109" s="123">
        <v>15471.8</v>
      </c>
      <c r="AK109" s="122">
        <v>2134.04</v>
      </c>
      <c r="AL109" s="122" t="s">
        <v>98</v>
      </c>
      <c r="AM109" s="122" t="s">
        <v>104</v>
      </c>
      <c r="AN109" s="122" t="s">
        <v>105</v>
      </c>
      <c r="AO109" s="122" t="s">
        <v>3084</v>
      </c>
      <c r="AP109" s="122" t="s">
        <v>1115</v>
      </c>
      <c r="AQ109" s="124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1"/>
      <c r="BJ109" s="122"/>
      <c r="BK109" s="235"/>
      <c r="BL109" s="235"/>
      <c r="BM109" s="236"/>
      <c r="BN109" s="76"/>
      <c r="BO109" s="37"/>
    </row>
    <row r="110" spans="2:67" x14ac:dyDescent="0.3">
      <c r="B110" s="37"/>
      <c r="C110" s="41"/>
      <c r="D110" s="118">
        <v>44461</v>
      </c>
      <c r="E110" s="119">
        <v>96</v>
      </c>
      <c r="F110" s="232">
        <v>144095.96</v>
      </c>
      <c r="G110" s="233">
        <v>144095.96</v>
      </c>
      <c r="H110" s="233">
        <v>0</v>
      </c>
      <c r="I110" s="233">
        <v>0</v>
      </c>
      <c r="J110" s="233">
        <v>144095.96</v>
      </c>
      <c r="K110" s="233">
        <v>0</v>
      </c>
      <c r="L110" s="233">
        <v>0</v>
      </c>
      <c r="M110" s="233">
        <v>0</v>
      </c>
      <c r="N110" s="233">
        <v>0</v>
      </c>
      <c r="O110" s="233">
        <v>144095.96</v>
      </c>
      <c r="P110" s="123"/>
      <c r="Q110" s="636"/>
      <c r="R110" s="122" t="s">
        <v>3077</v>
      </c>
      <c r="S110" s="234"/>
      <c r="T110" s="122" t="s">
        <v>93</v>
      </c>
      <c r="U110" s="122" t="s">
        <v>94</v>
      </c>
      <c r="V110" s="122" t="s">
        <v>169</v>
      </c>
      <c r="W110" s="122" t="s">
        <v>1116</v>
      </c>
      <c r="X110" s="122" t="s">
        <v>19</v>
      </c>
      <c r="Y110" s="122">
        <v>96</v>
      </c>
      <c r="Z110" s="122" t="s">
        <v>1117</v>
      </c>
      <c r="AA110" s="122" t="s">
        <v>96</v>
      </c>
      <c r="AB110" s="122" t="s">
        <v>3078</v>
      </c>
      <c r="AC110" s="122" t="s">
        <v>3081</v>
      </c>
      <c r="AD110" s="122" t="s">
        <v>97</v>
      </c>
      <c r="AE110" s="123">
        <v>144095.96</v>
      </c>
      <c r="AF110" s="123">
        <v>0</v>
      </c>
      <c r="AG110" s="123">
        <v>0</v>
      </c>
      <c r="AH110" s="123">
        <v>0</v>
      </c>
      <c r="AI110" s="123">
        <v>0</v>
      </c>
      <c r="AJ110" s="123">
        <v>144095.96</v>
      </c>
      <c r="AK110" s="122">
        <v>0</v>
      </c>
      <c r="AL110" s="122" t="s">
        <v>98</v>
      </c>
      <c r="AM110" s="122" t="s">
        <v>104</v>
      </c>
      <c r="AN110" s="122" t="s">
        <v>105</v>
      </c>
      <c r="AO110" s="122" t="s">
        <v>3084</v>
      </c>
      <c r="AP110" s="122" t="s">
        <v>1118</v>
      </c>
      <c r="AQ110" s="124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1"/>
      <c r="BJ110" s="122"/>
      <c r="BK110" s="235"/>
      <c r="BL110" s="235"/>
      <c r="BM110" s="236"/>
      <c r="BN110" s="76"/>
      <c r="BO110" s="37"/>
    </row>
    <row r="111" spans="2:67" x14ac:dyDescent="0.3">
      <c r="B111" s="37"/>
      <c r="C111" s="41"/>
      <c r="D111" s="118">
        <v>44461</v>
      </c>
      <c r="E111" s="119">
        <v>97</v>
      </c>
      <c r="F111" s="232">
        <v>56783.39</v>
      </c>
      <c r="G111" s="233">
        <v>56783.39</v>
      </c>
      <c r="H111" s="233">
        <v>0</v>
      </c>
      <c r="I111" s="233">
        <v>0</v>
      </c>
      <c r="J111" s="233">
        <v>56783.39</v>
      </c>
      <c r="K111" s="233">
        <v>0</v>
      </c>
      <c r="L111" s="233">
        <v>0</v>
      </c>
      <c r="M111" s="233">
        <v>0</v>
      </c>
      <c r="N111" s="233">
        <v>0</v>
      </c>
      <c r="O111" s="233">
        <v>56783.39</v>
      </c>
      <c r="P111" s="123"/>
      <c r="Q111" s="636"/>
      <c r="R111" s="122" t="s">
        <v>3077</v>
      </c>
      <c r="S111" s="234"/>
      <c r="T111" s="122" t="s">
        <v>93</v>
      </c>
      <c r="U111" s="122" t="s">
        <v>94</v>
      </c>
      <c r="V111" s="122" t="s">
        <v>169</v>
      </c>
      <c r="W111" s="122" t="s">
        <v>1119</v>
      </c>
      <c r="X111" s="122" t="s">
        <v>19</v>
      </c>
      <c r="Y111" s="122">
        <v>97</v>
      </c>
      <c r="Z111" s="122" t="s">
        <v>1120</v>
      </c>
      <c r="AA111" s="122" t="s">
        <v>96</v>
      </c>
      <c r="AB111" s="122" t="s">
        <v>3078</v>
      </c>
      <c r="AC111" s="122" t="s">
        <v>3081</v>
      </c>
      <c r="AD111" s="122" t="s">
        <v>97</v>
      </c>
      <c r="AE111" s="123">
        <v>56783.39</v>
      </c>
      <c r="AF111" s="123">
        <v>0</v>
      </c>
      <c r="AG111" s="123">
        <v>0</v>
      </c>
      <c r="AH111" s="123">
        <v>0</v>
      </c>
      <c r="AI111" s="123">
        <v>0</v>
      </c>
      <c r="AJ111" s="123">
        <v>56783.39</v>
      </c>
      <c r="AK111" s="122">
        <v>0</v>
      </c>
      <c r="AL111" s="122" t="s">
        <v>98</v>
      </c>
      <c r="AM111" s="122" t="s">
        <v>104</v>
      </c>
      <c r="AN111" s="122" t="s">
        <v>105</v>
      </c>
      <c r="AO111" s="122" t="s">
        <v>3084</v>
      </c>
      <c r="AP111" s="122" t="s">
        <v>1121</v>
      </c>
      <c r="AQ111" s="124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1"/>
      <c r="BJ111" s="122"/>
      <c r="BK111" s="235"/>
      <c r="BL111" s="235"/>
      <c r="BM111" s="236"/>
      <c r="BN111" s="76"/>
      <c r="BO111" s="37"/>
    </row>
    <row r="112" spans="2:67" x14ac:dyDescent="0.3">
      <c r="B112" s="37"/>
      <c r="C112" s="41"/>
      <c r="D112" s="118">
        <v>44461</v>
      </c>
      <c r="E112" s="119">
        <v>98</v>
      </c>
      <c r="F112" s="232">
        <v>1115.8</v>
      </c>
      <c r="G112" s="233">
        <v>2.4999999999948841E-2</v>
      </c>
      <c r="H112" s="233">
        <v>961.875</v>
      </c>
      <c r="I112" s="233">
        <v>153.9</v>
      </c>
      <c r="J112" s="233">
        <v>1115.8</v>
      </c>
      <c r="K112" s="233">
        <v>0</v>
      </c>
      <c r="L112" s="233">
        <v>0</v>
      </c>
      <c r="M112" s="233">
        <v>0</v>
      </c>
      <c r="N112" s="233">
        <v>0</v>
      </c>
      <c r="O112" s="233">
        <v>1115.8</v>
      </c>
      <c r="P112" s="123"/>
      <c r="Q112" s="636"/>
      <c r="R112" s="122" t="s">
        <v>3077</v>
      </c>
      <c r="S112" s="234"/>
      <c r="T112" s="122" t="s">
        <v>93</v>
      </c>
      <c r="U112" s="122" t="s">
        <v>94</v>
      </c>
      <c r="V112" s="122" t="s">
        <v>169</v>
      </c>
      <c r="W112" s="122" t="s">
        <v>1122</v>
      </c>
      <c r="X112" s="122" t="s">
        <v>19</v>
      </c>
      <c r="Y112" s="122">
        <v>98</v>
      </c>
      <c r="Z112" s="122" t="s">
        <v>1123</v>
      </c>
      <c r="AA112" s="122" t="s">
        <v>96</v>
      </c>
      <c r="AB112" s="122" t="s">
        <v>3078</v>
      </c>
      <c r="AC112" s="122" t="s">
        <v>3081</v>
      </c>
      <c r="AD112" s="122" t="s">
        <v>97</v>
      </c>
      <c r="AE112" s="123">
        <v>961.9</v>
      </c>
      <c r="AF112" s="123">
        <v>0</v>
      </c>
      <c r="AG112" s="123">
        <v>153.9</v>
      </c>
      <c r="AH112" s="123">
        <v>0</v>
      </c>
      <c r="AI112" s="123">
        <v>0</v>
      </c>
      <c r="AJ112" s="123">
        <v>1115.8</v>
      </c>
      <c r="AK112" s="122">
        <v>153.9</v>
      </c>
      <c r="AL112" s="122" t="s">
        <v>98</v>
      </c>
      <c r="AM112" s="122" t="s">
        <v>104</v>
      </c>
      <c r="AN112" s="122" t="s">
        <v>105</v>
      </c>
      <c r="AO112" s="122" t="s">
        <v>3084</v>
      </c>
      <c r="AP112" s="122" t="s">
        <v>1124</v>
      </c>
      <c r="AQ112" s="124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1"/>
      <c r="BJ112" s="122"/>
      <c r="BK112" s="235"/>
      <c r="BL112" s="235"/>
      <c r="BM112" s="236"/>
      <c r="BN112" s="76"/>
      <c r="BO112" s="37"/>
    </row>
    <row r="113" spans="2:67" x14ac:dyDescent="0.3">
      <c r="B113" s="37"/>
      <c r="C113" s="41"/>
      <c r="D113" s="118">
        <v>44461</v>
      </c>
      <c r="E113" s="119">
        <v>99</v>
      </c>
      <c r="F113" s="232">
        <v>193915.02</v>
      </c>
      <c r="G113" s="233">
        <v>193915.02</v>
      </c>
      <c r="H113" s="233">
        <v>0</v>
      </c>
      <c r="I113" s="233">
        <v>0</v>
      </c>
      <c r="J113" s="233">
        <v>193915.02</v>
      </c>
      <c r="K113" s="233">
        <v>0</v>
      </c>
      <c r="L113" s="233">
        <v>0</v>
      </c>
      <c r="M113" s="233">
        <v>0</v>
      </c>
      <c r="N113" s="233">
        <v>0</v>
      </c>
      <c r="O113" s="233">
        <v>193915.02</v>
      </c>
      <c r="P113" s="123"/>
      <c r="Q113" s="636"/>
      <c r="R113" s="122" t="s">
        <v>3077</v>
      </c>
      <c r="S113" s="234"/>
      <c r="T113" s="122" t="s">
        <v>93</v>
      </c>
      <c r="U113" s="122" t="s">
        <v>94</v>
      </c>
      <c r="V113" s="122" t="s">
        <v>169</v>
      </c>
      <c r="W113" s="122" t="s">
        <v>1125</v>
      </c>
      <c r="X113" s="122" t="s">
        <v>19</v>
      </c>
      <c r="Y113" s="122">
        <v>99</v>
      </c>
      <c r="Z113" s="122" t="s">
        <v>1126</v>
      </c>
      <c r="AA113" s="122" t="s">
        <v>96</v>
      </c>
      <c r="AB113" s="122" t="s">
        <v>3078</v>
      </c>
      <c r="AC113" s="122" t="s">
        <v>3081</v>
      </c>
      <c r="AD113" s="122" t="s">
        <v>97</v>
      </c>
      <c r="AE113" s="123">
        <v>193915.02</v>
      </c>
      <c r="AF113" s="123">
        <v>0</v>
      </c>
      <c r="AG113" s="123">
        <v>0</v>
      </c>
      <c r="AH113" s="123">
        <v>0</v>
      </c>
      <c r="AI113" s="123">
        <v>0</v>
      </c>
      <c r="AJ113" s="123">
        <v>193915.02</v>
      </c>
      <c r="AK113" s="122">
        <v>0</v>
      </c>
      <c r="AL113" s="122" t="s">
        <v>98</v>
      </c>
      <c r="AM113" s="122" t="s">
        <v>104</v>
      </c>
      <c r="AN113" s="122" t="s">
        <v>105</v>
      </c>
      <c r="AO113" s="122" t="s">
        <v>3084</v>
      </c>
      <c r="AP113" s="122" t="s">
        <v>1127</v>
      </c>
      <c r="AQ113" s="124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1"/>
      <c r="BJ113" s="122"/>
      <c r="BK113" s="235"/>
      <c r="BL113" s="235"/>
      <c r="BM113" s="236"/>
      <c r="BN113" s="76"/>
      <c r="BO113" s="37"/>
    </row>
    <row r="114" spans="2:67" x14ac:dyDescent="0.3">
      <c r="B114" s="37"/>
      <c r="C114" s="41"/>
      <c r="D114" s="118">
        <v>44461</v>
      </c>
      <c r="E114" s="119">
        <v>100</v>
      </c>
      <c r="F114" s="232">
        <v>1152.1099999999999</v>
      </c>
      <c r="G114" s="233">
        <v>1.2499999999903366E-2</v>
      </c>
      <c r="H114" s="233">
        <v>993.1875</v>
      </c>
      <c r="I114" s="233">
        <v>158.91</v>
      </c>
      <c r="J114" s="233">
        <v>1152.1099999999999</v>
      </c>
      <c r="K114" s="233">
        <v>0</v>
      </c>
      <c r="L114" s="233">
        <v>0</v>
      </c>
      <c r="M114" s="233">
        <v>0</v>
      </c>
      <c r="N114" s="233">
        <v>0</v>
      </c>
      <c r="O114" s="233">
        <v>1152.1099999999999</v>
      </c>
      <c r="P114" s="123"/>
      <c r="Q114" s="636"/>
      <c r="R114" s="122" t="s">
        <v>3077</v>
      </c>
      <c r="S114" s="234"/>
      <c r="T114" s="122" t="s">
        <v>93</v>
      </c>
      <c r="U114" s="122" t="s">
        <v>94</v>
      </c>
      <c r="V114" s="122" t="s">
        <v>169</v>
      </c>
      <c r="W114" s="122" t="s">
        <v>1128</v>
      </c>
      <c r="X114" s="122" t="s">
        <v>19</v>
      </c>
      <c r="Y114" s="122">
        <v>100</v>
      </c>
      <c r="Z114" s="122" t="s">
        <v>1129</v>
      </c>
      <c r="AA114" s="122" t="s">
        <v>96</v>
      </c>
      <c r="AB114" s="122" t="s">
        <v>3078</v>
      </c>
      <c r="AC114" s="122" t="s">
        <v>3081</v>
      </c>
      <c r="AD114" s="122" t="s">
        <v>97</v>
      </c>
      <c r="AE114" s="123">
        <v>993.2</v>
      </c>
      <c r="AF114" s="123">
        <v>0</v>
      </c>
      <c r="AG114" s="123">
        <v>158.91</v>
      </c>
      <c r="AH114" s="123">
        <v>0</v>
      </c>
      <c r="AI114" s="123">
        <v>0</v>
      </c>
      <c r="AJ114" s="123">
        <v>1152.1099999999999</v>
      </c>
      <c r="AK114" s="122">
        <v>158.91</v>
      </c>
      <c r="AL114" s="122" t="s">
        <v>98</v>
      </c>
      <c r="AM114" s="122" t="s">
        <v>104</v>
      </c>
      <c r="AN114" s="122" t="s">
        <v>105</v>
      </c>
      <c r="AO114" s="122" t="s">
        <v>3084</v>
      </c>
      <c r="AP114" s="122" t="s">
        <v>1130</v>
      </c>
      <c r="AQ114" s="124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1"/>
      <c r="BJ114" s="122"/>
      <c r="BK114" s="235"/>
      <c r="BL114" s="235"/>
      <c r="BM114" s="236"/>
      <c r="BN114" s="76"/>
      <c r="BO114" s="37"/>
    </row>
    <row r="115" spans="2:67" x14ac:dyDescent="0.3">
      <c r="B115" s="37"/>
      <c r="C115" s="41"/>
      <c r="D115" s="118">
        <v>44461</v>
      </c>
      <c r="E115" s="119">
        <v>101</v>
      </c>
      <c r="F115" s="232">
        <v>97883.91</v>
      </c>
      <c r="G115" s="233">
        <v>97883.91</v>
      </c>
      <c r="H115" s="233">
        <v>0</v>
      </c>
      <c r="I115" s="233">
        <v>0</v>
      </c>
      <c r="J115" s="233">
        <v>97883.91</v>
      </c>
      <c r="K115" s="233">
        <v>0</v>
      </c>
      <c r="L115" s="233">
        <v>0</v>
      </c>
      <c r="M115" s="233">
        <v>0</v>
      </c>
      <c r="N115" s="233">
        <v>0</v>
      </c>
      <c r="O115" s="233">
        <v>97883.91</v>
      </c>
      <c r="P115" s="123"/>
      <c r="Q115" s="636"/>
      <c r="R115" s="122" t="s">
        <v>3077</v>
      </c>
      <c r="S115" s="234"/>
      <c r="T115" s="122" t="s">
        <v>93</v>
      </c>
      <c r="U115" s="122" t="s">
        <v>94</v>
      </c>
      <c r="V115" s="122" t="s">
        <v>169</v>
      </c>
      <c r="W115" s="122" t="s">
        <v>1131</v>
      </c>
      <c r="X115" s="122" t="s">
        <v>19</v>
      </c>
      <c r="Y115" s="122">
        <v>101</v>
      </c>
      <c r="Z115" s="122" t="s">
        <v>1132</v>
      </c>
      <c r="AA115" s="122" t="s">
        <v>96</v>
      </c>
      <c r="AB115" s="122" t="s">
        <v>3078</v>
      </c>
      <c r="AC115" s="122" t="s">
        <v>3081</v>
      </c>
      <c r="AD115" s="122" t="s">
        <v>97</v>
      </c>
      <c r="AE115" s="123">
        <v>97883.91</v>
      </c>
      <c r="AF115" s="123">
        <v>0</v>
      </c>
      <c r="AG115" s="123">
        <v>0</v>
      </c>
      <c r="AH115" s="123">
        <v>0</v>
      </c>
      <c r="AI115" s="123">
        <v>0</v>
      </c>
      <c r="AJ115" s="123">
        <v>97883.91</v>
      </c>
      <c r="AK115" s="122">
        <v>0</v>
      </c>
      <c r="AL115" s="122" t="s">
        <v>98</v>
      </c>
      <c r="AM115" s="122" t="s">
        <v>104</v>
      </c>
      <c r="AN115" s="122" t="s">
        <v>105</v>
      </c>
      <c r="AO115" s="122" t="s">
        <v>3084</v>
      </c>
      <c r="AP115" s="122" t="s">
        <v>1133</v>
      </c>
      <c r="AQ115" s="124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1"/>
      <c r="BJ115" s="122"/>
      <c r="BK115" s="235"/>
      <c r="BL115" s="235"/>
      <c r="BM115" s="236"/>
      <c r="BN115" s="76"/>
      <c r="BO115" s="37"/>
    </row>
    <row r="116" spans="2:67" x14ac:dyDescent="0.3">
      <c r="B116" s="37"/>
      <c r="C116" s="41"/>
      <c r="D116" s="118">
        <v>44461</v>
      </c>
      <c r="E116" s="119">
        <v>102</v>
      </c>
      <c r="F116" s="232">
        <v>83460</v>
      </c>
      <c r="G116" s="233">
        <v>83460</v>
      </c>
      <c r="H116" s="233">
        <v>0</v>
      </c>
      <c r="I116" s="233">
        <v>0</v>
      </c>
      <c r="J116" s="233">
        <v>83460</v>
      </c>
      <c r="K116" s="233">
        <v>0</v>
      </c>
      <c r="L116" s="233">
        <v>0</v>
      </c>
      <c r="M116" s="233">
        <v>0</v>
      </c>
      <c r="N116" s="233">
        <v>0</v>
      </c>
      <c r="O116" s="233">
        <v>83460</v>
      </c>
      <c r="P116" s="123"/>
      <c r="Q116" s="636"/>
      <c r="R116" s="122" t="s">
        <v>3077</v>
      </c>
      <c r="S116" s="234"/>
      <c r="T116" s="122" t="s">
        <v>93</v>
      </c>
      <c r="U116" s="122" t="s">
        <v>94</v>
      </c>
      <c r="V116" s="122" t="s">
        <v>155</v>
      </c>
      <c r="W116" s="122" t="s">
        <v>1134</v>
      </c>
      <c r="X116" s="122" t="s">
        <v>19</v>
      </c>
      <c r="Y116" s="122">
        <v>102</v>
      </c>
      <c r="Z116" s="122" t="s">
        <v>1135</v>
      </c>
      <c r="AA116" s="122" t="s">
        <v>96</v>
      </c>
      <c r="AB116" s="122" t="s">
        <v>3078</v>
      </c>
      <c r="AC116" s="122" t="s">
        <v>3081</v>
      </c>
      <c r="AD116" s="122" t="s">
        <v>97</v>
      </c>
      <c r="AE116" s="123">
        <v>83460</v>
      </c>
      <c r="AF116" s="123">
        <v>0</v>
      </c>
      <c r="AG116" s="123">
        <v>0</v>
      </c>
      <c r="AH116" s="123">
        <v>0</v>
      </c>
      <c r="AI116" s="123">
        <v>0</v>
      </c>
      <c r="AJ116" s="123">
        <v>83460</v>
      </c>
      <c r="AK116" s="122">
        <v>0</v>
      </c>
      <c r="AL116" s="122" t="s">
        <v>98</v>
      </c>
      <c r="AM116" s="122" t="s">
        <v>104</v>
      </c>
      <c r="AN116" s="122" t="s">
        <v>105</v>
      </c>
      <c r="AO116" s="122" t="s">
        <v>3084</v>
      </c>
      <c r="AP116" s="122" t="s">
        <v>1136</v>
      </c>
      <c r="AQ116" s="124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1"/>
      <c r="BJ116" s="122"/>
      <c r="BK116" s="235"/>
      <c r="BL116" s="235"/>
      <c r="BM116" s="236"/>
      <c r="BN116" s="76"/>
      <c r="BO116" s="37"/>
    </row>
    <row r="117" spans="2:67" x14ac:dyDescent="0.3">
      <c r="B117" s="37"/>
      <c r="C117" s="41"/>
      <c r="D117" s="118">
        <v>44461</v>
      </c>
      <c r="E117" s="119">
        <v>103</v>
      </c>
      <c r="F117" s="232">
        <v>58350.38</v>
      </c>
      <c r="G117" s="233">
        <v>58350.38</v>
      </c>
      <c r="H117" s="233">
        <v>0</v>
      </c>
      <c r="I117" s="233">
        <v>0</v>
      </c>
      <c r="J117" s="233">
        <v>58350.38</v>
      </c>
      <c r="K117" s="233">
        <v>0</v>
      </c>
      <c r="L117" s="233">
        <v>0</v>
      </c>
      <c r="M117" s="233">
        <v>0</v>
      </c>
      <c r="N117" s="233">
        <v>0</v>
      </c>
      <c r="O117" s="233">
        <v>58350.38</v>
      </c>
      <c r="P117" s="123"/>
      <c r="Q117" s="636"/>
      <c r="R117" s="122" t="s">
        <v>3077</v>
      </c>
      <c r="S117" s="234"/>
      <c r="T117" s="122" t="s">
        <v>93</v>
      </c>
      <c r="U117" s="122" t="s">
        <v>94</v>
      </c>
      <c r="V117" s="122" t="s">
        <v>169</v>
      </c>
      <c r="W117" s="122" t="s">
        <v>1137</v>
      </c>
      <c r="X117" s="122" t="s">
        <v>19</v>
      </c>
      <c r="Y117" s="122">
        <v>103</v>
      </c>
      <c r="Z117" s="122" t="s">
        <v>1138</v>
      </c>
      <c r="AA117" s="122" t="s">
        <v>96</v>
      </c>
      <c r="AB117" s="122" t="s">
        <v>3078</v>
      </c>
      <c r="AC117" s="122" t="s">
        <v>3081</v>
      </c>
      <c r="AD117" s="122" t="s">
        <v>97</v>
      </c>
      <c r="AE117" s="123">
        <v>58350.38</v>
      </c>
      <c r="AF117" s="123">
        <v>0</v>
      </c>
      <c r="AG117" s="123">
        <v>0</v>
      </c>
      <c r="AH117" s="123">
        <v>0</v>
      </c>
      <c r="AI117" s="123">
        <v>0</v>
      </c>
      <c r="AJ117" s="123">
        <v>58350.38</v>
      </c>
      <c r="AK117" s="122">
        <v>0</v>
      </c>
      <c r="AL117" s="122" t="s">
        <v>98</v>
      </c>
      <c r="AM117" s="122" t="s">
        <v>104</v>
      </c>
      <c r="AN117" s="122" t="s">
        <v>105</v>
      </c>
      <c r="AO117" s="122" t="s">
        <v>3084</v>
      </c>
      <c r="AP117" s="122" t="s">
        <v>1139</v>
      </c>
      <c r="AQ117" s="124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1"/>
      <c r="BJ117" s="122"/>
      <c r="BK117" s="235"/>
      <c r="BL117" s="235"/>
      <c r="BM117" s="236"/>
      <c r="BN117" s="76"/>
      <c r="BO117" s="37"/>
    </row>
    <row r="118" spans="2:67" x14ac:dyDescent="0.3">
      <c r="B118" s="37"/>
      <c r="C118" s="41"/>
      <c r="D118" s="118">
        <v>44461</v>
      </c>
      <c r="E118" s="119">
        <v>104</v>
      </c>
      <c r="F118" s="232">
        <v>22352.39</v>
      </c>
      <c r="G118" s="233">
        <v>-1.2500000000727596E-2</v>
      </c>
      <c r="H118" s="233">
        <v>19269.3125</v>
      </c>
      <c r="I118" s="233">
        <v>3083.09</v>
      </c>
      <c r="J118" s="233">
        <v>22352.39</v>
      </c>
      <c r="K118" s="233">
        <v>0</v>
      </c>
      <c r="L118" s="233">
        <v>0</v>
      </c>
      <c r="M118" s="233">
        <v>0</v>
      </c>
      <c r="N118" s="233">
        <v>0</v>
      </c>
      <c r="O118" s="233">
        <v>22352.39</v>
      </c>
      <c r="P118" s="123"/>
      <c r="Q118" s="636"/>
      <c r="R118" s="122" t="s">
        <v>3077</v>
      </c>
      <c r="S118" s="234"/>
      <c r="T118" s="122" t="s">
        <v>93</v>
      </c>
      <c r="U118" s="122" t="s">
        <v>94</v>
      </c>
      <c r="V118" s="122" t="s">
        <v>169</v>
      </c>
      <c r="W118" s="122" t="s">
        <v>1140</v>
      </c>
      <c r="X118" s="122" t="s">
        <v>19</v>
      </c>
      <c r="Y118" s="122">
        <v>104</v>
      </c>
      <c r="Z118" s="122" t="s">
        <v>1141</v>
      </c>
      <c r="AA118" s="122" t="s">
        <v>96</v>
      </c>
      <c r="AB118" s="122" t="s">
        <v>3078</v>
      </c>
      <c r="AC118" s="122" t="s">
        <v>3081</v>
      </c>
      <c r="AD118" s="122" t="s">
        <v>97</v>
      </c>
      <c r="AE118" s="123">
        <v>19269.3</v>
      </c>
      <c r="AF118" s="123">
        <v>0</v>
      </c>
      <c r="AG118" s="123">
        <v>3083.09</v>
      </c>
      <c r="AH118" s="123">
        <v>0</v>
      </c>
      <c r="AI118" s="123">
        <v>0</v>
      </c>
      <c r="AJ118" s="123">
        <v>22352.39</v>
      </c>
      <c r="AK118" s="122">
        <v>3083.09</v>
      </c>
      <c r="AL118" s="122" t="s">
        <v>98</v>
      </c>
      <c r="AM118" s="122" t="s">
        <v>104</v>
      </c>
      <c r="AN118" s="122" t="s">
        <v>105</v>
      </c>
      <c r="AO118" s="122" t="s">
        <v>3084</v>
      </c>
      <c r="AP118" s="122" t="s">
        <v>1142</v>
      </c>
      <c r="AQ118" s="124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1"/>
      <c r="BJ118" s="122"/>
      <c r="BK118" s="235"/>
      <c r="BL118" s="235"/>
      <c r="BM118" s="236"/>
      <c r="BN118" s="76"/>
      <c r="BO118" s="37"/>
    </row>
    <row r="119" spans="2:67" x14ac:dyDescent="0.3">
      <c r="B119" s="37"/>
      <c r="C119" s="41"/>
      <c r="D119" s="118">
        <v>44461</v>
      </c>
      <c r="E119" s="119">
        <v>105</v>
      </c>
      <c r="F119" s="232">
        <v>28118.400000000001</v>
      </c>
      <c r="G119" s="233">
        <v>0</v>
      </c>
      <c r="H119" s="233">
        <v>24240</v>
      </c>
      <c r="I119" s="233">
        <v>3878.4</v>
      </c>
      <c r="J119" s="233">
        <v>28118.400000000001</v>
      </c>
      <c r="K119" s="233">
        <v>0</v>
      </c>
      <c r="L119" s="233">
        <v>0</v>
      </c>
      <c r="M119" s="233">
        <v>0</v>
      </c>
      <c r="N119" s="233">
        <v>0</v>
      </c>
      <c r="O119" s="233">
        <v>28118.400000000001</v>
      </c>
      <c r="P119" s="123"/>
      <c r="Q119" s="636"/>
      <c r="R119" s="122" t="s">
        <v>3077</v>
      </c>
      <c r="S119" s="234"/>
      <c r="T119" s="122" t="s">
        <v>93</v>
      </c>
      <c r="U119" s="122" t="s">
        <v>94</v>
      </c>
      <c r="V119" s="122" t="s">
        <v>169</v>
      </c>
      <c r="W119" s="122" t="s">
        <v>1143</v>
      </c>
      <c r="X119" s="122" t="s">
        <v>19</v>
      </c>
      <c r="Y119" s="122">
        <v>105</v>
      </c>
      <c r="Z119" s="122" t="s">
        <v>1144</v>
      </c>
      <c r="AA119" s="122" t="s">
        <v>96</v>
      </c>
      <c r="AB119" s="122" t="s">
        <v>3078</v>
      </c>
      <c r="AC119" s="122" t="s">
        <v>3081</v>
      </c>
      <c r="AD119" s="122" t="s">
        <v>97</v>
      </c>
      <c r="AE119" s="123">
        <v>24240</v>
      </c>
      <c r="AF119" s="123">
        <v>0</v>
      </c>
      <c r="AG119" s="123">
        <v>3878.4</v>
      </c>
      <c r="AH119" s="123">
        <v>0</v>
      </c>
      <c r="AI119" s="123">
        <v>0</v>
      </c>
      <c r="AJ119" s="123">
        <v>28118.400000000001</v>
      </c>
      <c r="AK119" s="122">
        <v>3878.4</v>
      </c>
      <c r="AL119" s="122" t="s">
        <v>98</v>
      </c>
      <c r="AM119" s="122" t="s">
        <v>104</v>
      </c>
      <c r="AN119" s="122" t="s">
        <v>105</v>
      </c>
      <c r="AO119" s="122" t="s">
        <v>3084</v>
      </c>
      <c r="AP119" s="122" t="s">
        <v>1145</v>
      </c>
      <c r="AQ119" s="124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1"/>
      <c r="BJ119" s="122"/>
      <c r="BK119" s="235"/>
      <c r="BL119" s="235"/>
      <c r="BM119" s="236"/>
      <c r="BN119" s="76"/>
      <c r="BO119" s="37"/>
    </row>
    <row r="120" spans="2:67" x14ac:dyDescent="0.3">
      <c r="B120" s="37"/>
      <c r="C120" s="41"/>
      <c r="D120" s="118">
        <v>44461</v>
      </c>
      <c r="E120" s="119">
        <v>106</v>
      </c>
      <c r="F120" s="232">
        <v>41882.03</v>
      </c>
      <c r="G120" s="233">
        <v>1.2499999998908606E-2</v>
      </c>
      <c r="H120" s="233">
        <v>36105.1875</v>
      </c>
      <c r="I120" s="233">
        <v>5776.83</v>
      </c>
      <c r="J120" s="233">
        <v>41882.03</v>
      </c>
      <c r="K120" s="233">
        <v>0</v>
      </c>
      <c r="L120" s="233">
        <v>0</v>
      </c>
      <c r="M120" s="233">
        <v>0</v>
      </c>
      <c r="N120" s="233">
        <v>0</v>
      </c>
      <c r="O120" s="233">
        <v>41882.03</v>
      </c>
      <c r="P120" s="123"/>
      <c r="Q120" s="636"/>
      <c r="R120" s="122" t="s">
        <v>3077</v>
      </c>
      <c r="S120" s="234"/>
      <c r="T120" s="122" t="s">
        <v>93</v>
      </c>
      <c r="U120" s="122" t="s">
        <v>94</v>
      </c>
      <c r="V120" s="122" t="s">
        <v>169</v>
      </c>
      <c r="W120" s="122" t="s">
        <v>1146</v>
      </c>
      <c r="X120" s="122" t="s">
        <v>19</v>
      </c>
      <c r="Y120" s="122">
        <v>106</v>
      </c>
      <c r="Z120" s="122" t="s">
        <v>1147</v>
      </c>
      <c r="AA120" s="122" t="s">
        <v>96</v>
      </c>
      <c r="AB120" s="122" t="s">
        <v>3078</v>
      </c>
      <c r="AC120" s="122" t="s">
        <v>3081</v>
      </c>
      <c r="AD120" s="122" t="s">
        <v>97</v>
      </c>
      <c r="AE120" s="123">
        <v>36105.199999999997</v>
      </c>
      <c r="AF120" s="123">
        <v>0</v>
      </c>
      <c r="AG120" s="123">
        <v>5776.83</v>
      </c>
      <c r="AH120" s="123">
        <v>0</v>
      </c>
      <c r="AI120" s="123">
        <v>0</v>
      </c>
      <c r="AJ120" s="123">
        <v>41882.03</v>
      </c>
      <c r="AK120" s="122">
        <v>5776.83</v>
      </c>
      <c r="AL120" s="122" t="s">
        <v>98</v>
      </c>
      <c r="AM120" s="122" t="s">
        <v>104</v>
      </c>
      <c r="AN120" s="122" t="s">
        <v>105</v>
      </c>
      <c r="AO120" s="122" t="s">
        <v>3084</v>
      </c>
      <c r="AP120" s="122" t="s">
        <v>1148</v>
      </c>
      <c r="AQ120" s="124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1"/>
      <c r="BJ120" s="122"/>
      <c r="BK120" s="235"/>
      <c r="BL120" s="235"/>
      <c r="BM120" s="236"/>
      <c r="BN120" s="76"/>
      <c r="BO120" s="37"/>
    </row>
    <row r="121" spans="2:67" x14ac:dyDescent="0.3">
      <c r="B121" s="37"/>
      <c r="C121" s="41"/>
      <c r="D121" s="118">
        <v>44461</v>
      </c>
      <c r="E121" s="119">
        <v>107</v>
      </c>
      <c r="F121" s="232">
        <v>116831.51</v>
      </c>
      <c r="G121" s="233">
        <v>116831.51</v>
      </c>
      <c r="H121" s="233">
        <v>0</v>
      </c>
      <c r="I121" s="233">
        <v>0</v>
      </c>
      <c r="J121" s="233">
        <v>116831.51</v>
      </c>
      <c r="K121" s="233">
        <v>0</v>
      </c>
      <c r="L121" s="233">
        <v>0</v>
      </c>
      <c r="M121" s="233">
        <v>0</v>
      </c>
      <c r="N121" s="233">
        <v>0</v>
      </c>
      <c r="O121" s="233">
        <v>116831.51</v>
      </c>
      <c r="P121" s="123"/>
      <c r="Q121" s="636"/>
      <c r="R121" s="122" t="s">
        <v>3077</v>
      </c>
      <c r="S121" s="234"/>
      <c r="T121" s="122" t="s">
        <v>93</v>
      </c>
      <c r="U121" s="122" t="s">
        <v>94</v>
      </c>
      <c r="V121" s="122" t="s">
        <v>169</v>
      </c>
      <c r="W121" s="122" t="s">
        <v>1149</v>
      </c>
      <c r="X121" s="122" t="s">
        <v>19</v>
      </c>
      <c r="Y121" s="122">
        <v>107</v>
      </c>
      <c r="Z121" s="122" t="s">
        <v>1150</v>
      </c>
      <c r="AA121" s="122" t="s">
        <v>96</v>
      </c>
      <c r="AB121" s="122" t="s">
        <v>3078</v>
      </c>
      <c r="AC121" s="122" t="s">
        <v>3081</v>
      </c>
      <c r="AD121" s="122" t="s">
        <v>97</v>
      </c>
      <c r="AE121" s="123">
        <v>116831.51</v>
      </c>
      <c r="AF121" s="123">
        <v>0</v>
      </c>
      <c r="AG121" s="123">
        <v>0</v>
      </c>
      <c r="AH121" s="123">
        <v>0</v>
      </c>
      <c r="AI121" s="123">
        <v>0</v>
      </c>
      <c r="AJ121" s="123">
        <v>116831.51</v>
      </c>
      <c r="AK121" s="122">
        <v>0</v>
      </c>
      <c r="AL121" s="122" t="s">
        <v>98</v>
      </c>
      <c r="AM121" s="122" t="s">
        <v>104</v>
      </c>
      <c r="AN121" s="122" t="s">
        <v>105</v>
      </c>
      <c r="AO121" s="122" t="s">
        <v>3084</v>
      </c>
      <c r="AP121" s="122" t="s">
        <v>1151</v>
      </c>
      <c r="AQ121" s="124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1"/>
      <c r="BJ121" s="122"/>
      <c r="BK121" s="235"/>
      <c r="BL121" s="235"/>
      <c r="BM121" s="236"/>
      <c r="BN121" s="76"/>
      <c r="BO121" s="37"/>
    </row>
    <row r="122" spans="2:67" x14ac:dyDescent="0.3">
      <c r="B122" s="37"/>
      <c r="C122" s="41"/>
      <c r="D122" s="118">
        <v>44461</v>
      </c>
      <c r="E122" s="119">
        <v>108</v>
      </c>
      <c r="F122" s="232">
        <v>51505.83</v>
      </c>
      <c r="G122" s="233">
        <v>51505.83</v>
      </c>
      <c r="H122" s="233">
        <v>0</v>
      </c>
      <c r="I122" s="233">
        <v>0</v>
      </c>
      <c r="J122" s="233">
        <v>51505.83</v>
      </c>
      <c r="K122" s="233">
        <v>0</v>
      </c>
      <c r="L122" s="233">
        <v>0</v>
      </c>
      <c r="M122" s="233">
        <v>0</v>
      </c>
      <c r="N122" s="233">
        <v>0</v>
      </c>
      <c r="O122" s="233">
        <v>51505.83</v>
      </c>
      <c r="P122" s="123"/>
      <c r="Q122" s="636"/>
      <c r="R122" s="122" t="s">
        <v>3077</v>
      </c>
      <c r="S122" s="234"/>
      <c r="T122" s="122" t="s">
        <v>93</v>
      </c>
      <c r="U122" s="122" t="s">
        <v>94</v>
      </c>
      <c r="V122" s="122" t="s">
        <v>151</v>
      </c>
      <c r="W122" s="122" t="s">
        <v>1152</v>
      </c>
      <c r="X122" s="122" t="s">
        <v>19</v>
      </c>
      <c r="Y122" s="122">
        <v>108</v>
      </c>
      <c r="Z122" s="122" t="s">
        <v>1153</v>
      </c>
      <c r="AA122" s="122" t="s">
        <v>96</v>
      </c>
      <c r="AB122" s="122" t="s">
        <v>3078</v>
      </c>
      <c r="AC122" s="122" t="s">
        <v>3081</v>
      </c>
      <c r="AD122" s="122" t="s">
        <v>97</v>
      </c>
      <c r="AE122" s="123">
        <v>51505.83</v>
      </c>
      <c r="AF122" s="123">
        <v>0</v>
      </c>
      <c r="AG122" s="123">
        <v>0</v>
      </c>
      <c r="AH122" s="123">
        <v>0</v>
      </c>
      <c r="AI122" s="123">
        <v>0</v>
      </c>
      <c r="AJ122" s="123">
        <v>51505.83</v>
      </c>
      <c r="AK122" s="122">
        <v>0</v>
      </c>
      <c r="AL122" s="122" t="s">
        <v>98</v>
      </c>
      <c r="AM122" s="122" t="s">
        <v>104</v>
      </c>
      <c r="AN122" s="122" t="s">
        <v>105</v>
      </c>
      <c r="AO122" s="122" t="s">
        <v>3084</v>
      </c>
      <c r="AP122" s="122" t="s">
        <v>1154</v>
      </c>
      <c r="AQ122" s="124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1"/>
      <c r="BJ122" s="122"/>
      <c r="BK122" s="235"/>
      <c r="BL122" s="235"/>
      <c r="BM122" s="236"/>
      <c r="BN122" s="76"/>
      <c r="BO122" s="37"/>
    </row>
    <row r="123" spans="2:67" x14ac:dyDescent="0.3">
      <c r="B123" s="37"/>
      <c r="C123" s="41"/>
      <c r="D123" s="118">
        <v>44461</v>
      </c>
      <c r="E123" s="119">
        <v>109</v>
      </c>
      <c r="F123" s="232">
        <v>158442.09</v>
      </c>
      <c r="G123" s="233">
        <v>158442.09</v>
      </c>
      <c r="H123" s="233">
        <v>0</v>
      </c>
      <c r="I123" s="233">
        <v>0</v>
      </c>
      <c r="J123" s="233">
        <v>158442.09</v>
      </c>
      <c r="K123" s="233">
        <v>0</v>
      </c>
      <c r="L123" s="233">
        <v>0</v>
      </c>
      <c r="M123" s="233">
        <v>0</v>
      </c>
      <c r="N123" s="233">
        <v>0</v>
      </c>
      <c r="O123" s="233">
        <v>158442.09</v>
      </c>
      <c r="P123" s="123"/>
      <c r="Q123" s="636"/>
      <c r="R123" s="122" t="s">
        <v>3077</v>
      </c>
      <c r="S123" s="234"/>
      <c r="T123" s="122" t="s">
        <v>93</v>
      </c>
      <c r="U123" s="122" t="s">
        <v>94</v>
      </c>
      <c r="V123" s="122" t="s">
        <v>169</v>
      </c>
      <c r="W123" s="122" t="s">
        <v>1155</v>
      </c>
      <c r="X123" s="122" t="s">
        <v>19</v>
      </c>
      <c r="Y123" s="122">
        <v>109</v>
      </c>
      <c r="Z123" s="122" t="s">
        <v>1156</v>
      </c>
      <c r="AA123" s="122" t="s">
        <v>96</v>
      </c>
      <c r="AB123" s="122" t="s">
        <v>3078</v>
      </c>
      <c r="AC123" s="122" t="s">
        <v>3081</v>
      </c>
      <c r="AD123" s="122" t="s">
        <v>97</v>
      </c>
      <c r="AE123" s="123">
        <v>158442.09</v>
      </c>
      <c r="AF123" s="123">
        <v>0</v>
      </c>
      <c r="AG123" s="123">
        <v>0</v>
      </c>
      <c r="AH123" s="123">
        <v>0</v>
      </c>
      <c r="AI123" s="123">
        <v>0</v>
      </c>
      <c r="AJ123" s="123">
        <v>158442.09</v>
      </c>
      <c r="AK123" s="122">
        <v>0</v>
      </c>
      <c r="AL123" s="122" t="s">
        <v>98</v>
      </c>
      <c r="AM123" s="122" t="s">
        <v>104</v>
      </c>
      <c r="AN123" s="122" t="s">
        <v>105</v>
      </c>
      <c r="AO123" s="122" t="s">
        <v>3084</v>
      </c>
      <c r="AP123" s="122" t="s">
        <v>1157</v>
      </c>
      <c r="AQ123" s="124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1"/>
      <c r="BJ123" s="122"/>
      <c r="BK123" s="235"/>
      <c r="BL123" s="235"/>
      <c r="BM123" s="236"/>
      <c r="BN123" s="76"/>
      <c r="BO123" s="37"/>
    </row>
    <row r="124" spans="2:67" x14ac:dyDescent="0.3">
      <c r="B124" s="37"/>
      <c r="C124" s="41"/>
      <c r="D124" s="118">
        <v>44461</v>
      </c>
      <c r="E124" s="119">
        <v>110</v>
      </c>
      <c r="F124" s="232">
        <v>11340.81</v>
      </c>
      <c r="G124" s="233">
        <v>-2.500000000509317E-3</v>
      </c>
      <c r="H124" s="233">
        <v>9776.5625</v>
      </c>
      <c r="I124" s="233">
        <v>1564.25</v>
      </c>
      <c r="J124" s="233">
        <v>11340.81</v>
      </c>
      <c r="K124" s="233">
        <v>0</v>
      </c>
      <c r="L124" s="233">
        <v>0</v>
      </c>
      <c r="M124" s="233">
        <v>0</v>
      </c>
      <c r="N124" s="233">
        <v>0</v>
      </c>
      <c r="O124" s="233">
        <v>11340.81</v>
      </c>
      <c r="P124" s="123"/>
      <c r="Q124" s="636"/>
      <c r="R124" s="122" t="s">
        <v>3077</v>
      </c>
      <c r="S124" s="234"/>
      <c r="T124" s="122" t="s">
        <v>93</v>
      </c>
      <c r="U124" s="122" t="s">
        <v>94</v>
      </c>
      <c r="V124" s="122" t="s">
        <v>169</v>
      </c>
      <c r="W124" s="122" t="s">
        <v>1158</v>
      </c>
      <c r="X124" s="122" t="s">
        <v>19</v>
      </c>
      <c r="Y124" s="122">
        <v>110</v>
      </c>
      <c r="Z124" s="122" t="s">
        <v>1159</v>
      </c>
      <c r="AA124" s="122" t="s">
        <v>96</v>
      </c>
      <c r="AB124" s="122" t="s">
        <v>3078</v>
      </c>
      <c r="AC124" s="122" t="s">
        <v>3081</v>
      </c>
      <c r="AD124" s="122" t="s">
        <v>97</v>
      </c>
      <c r="AE124" s="123">
        <v>9776.56</v>
      </c>
      <c r="AF124" s="123">
        <v>0</v>
      </c>
      <c r="AG124" s="123">
        <v>1564.25</v>
      </c>
      <c r="AH124" s="123">
        <v>0</v>
      </c>
      <c r="AI124" s="123">
        <v>0</v>
      </c>
      <c r="AJ124" s="123">
        <v>11340.81</v>
      </c>
      <c r="AK124" s="122">
        <v>1564.25</v>
      </c>
      <c r="AL124" s="122" t="s">
        <v>98</v>
      </c>
      <c r="AM124" s="122" t="s">
        <v>104</v>
      </c>
      <c r="AN124" s="122" t="s">
        <v>105</v>
      </c>
      <c r="AO124" s="122" t="s">
        <v>3084</v>
      </c>
      <c r="AP124" s="122" t="s">
        <v>1160</v>
      </c>
      <c r="AQ124" s="124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1"/>
      <c r="BJ124" s="122"/>
      <c r="BK124" s="235"/>
      <c r="BL124" s="235"/>
      <c r="BM124" s="236"/>
      <c r="BN124" s="76"/>
      <c r="BO124" s="37"/>
    </row>
    <row r="125" spans="2:67" x14ac:dyDescent="0.3">
      <c r="B125" s="37"/>
      <c r="C125" s="41"/>
      <c r="D125" s="118">
        <v>44461</v>
      </c>
      <c r="E125" s="119">
        <v>111</v>
      </c>
      <c r="F125" s="232">
        <v>86720.25</v>
      </c>
      <c r="G125" s="233">
        <v>2.7500000000145519E-2</v>
      </c>
      <c r="H125" s="233">
        <v>74758.8125</v>
      </c>
      <c r="I125" s="233">
        <v>11961.41</v>
      </c>
      <c r="J125" s="233">
        <v>86720.25</v>
      </c>
      <c r="K125" s="233">
        <v>0</v>
      </c>
      <c r="L125" s="233">
        <v>0</v>
      </c>
      <c r="M125" s="233">
        <v>0</v>
      </c>
      <c r="N125" s="233">
        <v>0</v>
      </c>
      <c r="O125" s="233">
        <v>86720.25</v>
      </c>
      <c r="P125" s="123"/>
      <c r="Q125" s="636"/>
      <c r="R125" s="122" t="s">
        <v>3077</v>
      </c>
      <c r="S125" s="234"/>
      <c r="T125" s="122" t="s">
        <v>93</v>
      </c>
      <c r="U125" s="122" t="s">
        <v>94</v>
      </c>
      <c r="V125" s="122" t="s">
        <v>180</v>
      </c>
      <c r="W125" s="122" t="s">
        <v>1161</v>
      </c>
      <c r="X125" s="122" t="s">
        <v>19</v>
      </c>
      <c r="Y125" s="122">
        <v>111</v>
      </c>
      <c r="Z125" s="122" t="s">
        <v>1162</v>
      </c>
      <c r="AA125" s="122" t="s">
        <v>96</v>
      </c>
      <c r="AB125" s="122" t="s">
        <v>3078</v>
      </c>
      <c r="AC125" s="122" t="s">
        <v>3081</v>
      </c>
      <c r="AD125" s="122" t="s">
        <v>97</v>
      </c>
      <c r="AE125" s="123">
        <v>74758.84</v>
      </c>
      <c r="AF125" s="123">
        <v>0</v>
      </c>
      <c r="AG125" s="123">
        <v>11961.41</v>
      </c>
      <c r="AH125" s="123">
        <v>0</v>
      </c>
      <c r="AI125" s="123">
        <v>0</v>
      </c>
      <c r="AJ125" s="123">
        <v>86720.25</v>
      </c>
      <c r="AK125" s="122">
        <v>11961.41</v>
      </c>
      <c r="AL125" s="122" t="s">
        <v>98</v>
      </c>
      <c r="AM125" s="122" t="s">
        <v>104</v>
      </c>
      <c r="AN125" s="122" t="s">
        <v>105</v>
      </c>
      <c r="AO125" s="122" t="s">
        <v>3084</v>
      </c>
      <c r="AP125" s="122" t="s">
        <v>1163</v>
      </c>
      <c r="AQ125" s="124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1"/>
      <c r="BJ125" s="122"/>
      <c r="BK125" s="235"/>
      <c r="BL125" s="235"/>
      <c r="BM125" s="236"/>
      <c r="BN125" s="76"/>
      <c r="BO125" s="37"/>
    </row>
    <row r="126" spans="2:67" x14ac:dyDescent="0.3">
      <c r="B126" s="37"/>
      <c r="C126" s="41"/>
      <c r="D126" s="118">
        <v>44461</v>
      </c>
      <c r="E126" s="119">
        <v>112</v>
      </c>
      <c r="F126" s="232">
        <v>20485.72</v>
      </c>
      <c r="G126" s="233">
        <v>-2.4999999998726707E-2</v>
      </c>
      <c r="H126" s="233">
        <v>17660.125</v>
      </c>
      <c r="I126" s="233">
        <v>2825.62</v>
      </c>
      <c r="J126" s="233">
        <v>20485.72</v>
      </c>
      <c r="K126" s="233">
        <v>0</v>
      </c>
      <c r="L126" s="233">
        <v>0</v>
      </c>
      <c r="M126" s="233">
        <v>0</v>
      </c>
      <c r="N126" s="233">
        <v>0</v>
      </c>
      <c r="O126" s="233">
        <v>20485.72</v>
      </c>
      <c r="P126" s="123"/>
      <c r="Q126" s="636"/>
      <c r="R126" s="122" t="s">
        <v>3077</v>
      </c>
      <c r="S126" s="234"/>
      <c r="T126" s="122" t="s">
        <v>93</v>
      </c>
      <c r="U126" s="122" t="s">
        <v>94</v>
      </c>
      <c r="V126" s="122" t="s">
        <v>198</v>
      </c>
      <c r="W126" s="122" t="s">
        <v>1164</v>
      </c>
      <c r="X126" s="122" t="s">
        <v>19</v>
      </c>
      <c r="Y126" s="122">
        <v>112</v>
      </c>
      <c r="Z126" s="122" t="s">
        <v>1165</v>
      </c>
      <c r="AA126" s="122" t="s">
        <v>96</v>
      </c>
      <c r="AB126" s="122" t="s">
        <v>3078</v>
      </c>
      <c r="AC126" s="122" t="s">
        <v>3081</v>
      </c>
      <c r="AD126" s="122" t="s">
        <v>97</v>
      </c>
      <c r="AE126" s="123">
        <v>17660.099999999999</v>
      </c>
      <c r="AF126" s="123">
        <v>0</v>
      </c>
      <c r="AG126" s="123">
        <v>2825.62</v>
      </c>
      <c r="AH126" s="123">
        <v>0</v>
      </c>
      <c r="AI126" s="123">
        <v>0</v>
      </c>
      <c r="AJ126" s="123">
        <v>20485.72</v>
      </c>
      <c r="AK126" s="122">
        <v>2825.62</v>
      </c>
      <c r="AL126" s="122" t="s">
        <v>98</v>
      </c>
      <c r="AM126" s="122" t="s">
        <v>104</v>
      </c>
      <c r="AN126" s="122" t="s">
        <v>105</v>
      </c>
      <c r="AO126" s="122" t="s">
        <v>3084</v>
      </c>
      <c r="AP126" s="122" t="s">
        <v>1166</v>
      </c>
      <c r="AQ126" s="124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1"/>
      <c r="BJ126" s="122"/>
      <c r="BK126" s="235"/>
      <c r="BL126" s="235"/>
      <c r="BM126" s="236"/>
      <c r="BN126" s="76"/>
      <c r="BO126" s="37"/>
    </row>
    <row r="127" spans="2:67" x14ac:dyDescent="0.3">
      <c r="B127" s="37"/>
      <c r="C127" s="41"/>
      <c r="D127" s="118">
        <v>44461</v>
      </c>
      <c r="E127" s="119">
        <v>113</v>
      </c>
      <c r="F127" s="232">
        <v>151148.22</v>
      </c>
      <c r="G127" s="233">
        <v>151148.22</v>
      </c>
      <c r="H127" s="233">
        <v>0</v>
      </c>
      <c r="I127" s="233">
        <v>0</v>
      </c>
      <c r="J127" s="233">
        <v>151148.22</v>
      </c>
      <c r="K127" s="233">
        <v>0</v>
      </c>
      <c r="L127" s="233">
        <v>0</v>
      </c>
      <c r="M127" s="233">
        <v>0</v>
      </c>
      <c r="N127" s="233">
        <v>0</v>
      </c>
      <c r="O127" s="233">
        <v>151148.22</v>
      </c>
      <c r="P127" s="123"/>
      <c r="Q127" s="636"/>
      <c r="R127" s="122" t="s">
        <v>3077</v>
      </c>
      <c r="S127" s="234"/>
      <c r="T127" s="122" t="s">
        <v>93</v>
      </c>
      <c r="U127" s="122" t="s">
        <v>94</v>
      </c>
      <c r="V127" s="122" t="s">
        <v>198</v>
      </c>
      <c r="W127" s="122" t="s">
        <v>1167</v>
      </c>
      <c r="X127" s="122" t="s">
        <v>19</v>
      </c>
      <c r="Y127" s="122">
        <v>113</v>
      </c>
      <c r="Z127" s="122" t="s">
        <v>1168</v>
      </c>
      <c r="AA127" s="122" t="s">
        <v>96</v>
      </c>
      <c r="AB127" s="122" t="s">
        <v>3078</v>
      </c>
      <c r="AC127" s="122" t="s">
        <v>3081</v>
      </c>
      <c r="AD127" s="122" t="s">
        <v>97</v>
      </c>
      <c r="AE127" s="123">
        <v>151148.22</v>
      </c>
      <c r="AF127" s="123">
        <v>0</v>
      </c>
      <c r="AG127" s="123">
        <v>0</v>
      </c>
      <c r="AH127" s="123">
        <v>0</v>
      </c>
      <c r="AI127" s="123">
        <v>0</v>
      </c>
      <c r="AJ127" s="123">
        <v>151148.22</v>
      </c>
      <c r="AK127" s="122">
        <v>0</v>
      </c>
      <c r="AL127" s="122" t="s">
        <v>98</v>
      </c>
      <c r="AM127" s="122" t="s">
        <v>104</v>
      </c>
      <c r="AN127" s="122" t="s">
        <v>105</v>
      </c>
      <c r="AO127" s="122" t="s">
        <v>3084</v>
      </c>
      <c r="AP127" s="122" t="s">
        <v>1169</v>
      </c>
      <c r="AQ127" s="124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1"/>
      <c r="BJ127" s="122"/>
      <c r="BK127" s="235"/>
      <c r="BL127" s="235"/>
      <c r="BM127" s="236"/>
      <c r="BN127" s="76"/>
      <c r="BO127" s="37"/>
    </row>
    <row r="128" spans="2:67" x14ac:dyDescent="0.3">
      <c r="B128" s="37"/>
      <c r="C128" s="41"/>
      <c r="D128" s="118">
        <v>44461</v>
      </c>
      <c r="E128" s="119">
        <v>114</v>
      </c>
      <c r="F128" s="232">
        <v>20045.32</v>
      </c>
      <c r="G128" s="233">
        <v>20045.32</v>
      </c>
      <c r="H128" s="233">
        <v>0</v>
      </c>
      <c r="I128" s="233">
        <v>0</v>
      </c>
      <c r="J128" s="233">
        <v>20045.32</v>
      </c>
      <c r="K128" s="233">
        <v>0</v>
      </c>
      <c r="L128" s="233">
        <v>0</v>
      </c>
      <c r="M128" s="233">
        <v>0</v>
      </c>
      <c r="N128" s="233">
        <v>0</v>
      </c>
      <c r="O128" s="233">
        <v>20045.32</v>
      </c>
      <c r="P128" s="123"/>
      <c r="Q128" s="636"/>
      <c r="R128" s="122" t="s">
        <v>3077</v>
      </c>
      <c r="S128" s="234"/>
      <c r="T128" s="122" t="s">
        <v>93</v>
      </c>
      <c r="U128" s="122" t="s">
        <v>94</v>
      </c>
      <c r="V128" s="122" t="s">
        <v>198</v>
      </c>
      <c r="W128" s="122" t="s">
        <v>1170</v>
      </c>
      <c r="X128" s="122" t="s">
        <v>19</v>
      </c>
      <c r="Y128" s="122">
        <v>114</v>
      </c>
      <c r="Z128" s="122" t="s">
        <v>1171</v>
      </c>
      <c r="AA128" s="122" t="s">
        <v>96</v>
      </c>
      <c r="AB128" s="122" t="s">
        <v>3078</v>
      </c>
      <c r="AC128" s="122" t="s">
        <v>3081</v>
      </c>
      <c r="AD128" s="122" t="s">
        <v>97</v>
      </c>
      <c r="AE128" s="123">
        <v>20045.32</v>
      </c>
      <c r="AF128" s="123">
        <v>0</v>
      </c>
      <c r="AG128" s="123">
        <v>0</v>
      </c>
      <c r="AH128" s="123">
        <v>0</v>
      </c>
      <c r="AI128" s="123">
        <v>0</v>
      </c>
      <c r="AJ128" s="123">
        <v>20045.32</v>
      </c>
      <c r="AK128" s="122">
        <v>0</v>
      </c>
      <c r="AL128" s="122" t="s">
        <v>98</v>
      </c>
      <c r="AM128" s="122" t="s">
        <v>104</v>
      </c>
      <c r="AN128" s="122" t="s">
        <v>105</v>
      </c>
      <c r="AO128" s="122" t="s">
        <v>3084</v>
      </c>
      <c r="AP128" s="122" t="s">
        <v>1172</v>
      </c>
      <c r="AQ128" s="124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1"/>
      <c r="BJ128" s="122"/>
      <c r="BK128" s="235"/>
      <c r="BL128" s="235"/>
      <c r="BM128" s="236"/>
      <c r="BN128" s="76"/>
      <c r="BO128" s="37"/>
    </row>
    <row r="129" spans="2:67" x14ac:dyDescent="0.3">
      <c r="B129" s="37"/>
      <c r="C129" s="41"/>
      <c r="D129" s="118">
        <v>44461</v>
      </c>
      <c r="E129" s="119">
        <v>115</v>
      </c>
      <c r="F129" s="232">
        <v>1115.8</v>
      </c>
      <c r="G129" s="233">
        <v>2.4999999999948841E-2</v>
      </c>
      <c r="H129" s="233">
        <v>961.875</v>
      </c>
      <c r="I129" s="233">
        <v>153.9</v>
      </c>
      <c r="J129" s="233">
        <v>1115.8</v>
      </c>
      <c r="K129" s="233">
        <v>0</v>
      </c>
      <c r="L129" s="233">
        <v>0</v>
      </c>
      <c r="M129" s="233">
        <v>0</v>
      </c>
      <c r="N129" s="233">
        <v>0</v>
      </c>
      <c r="O129" s="233">
        <v>1115.8</v>
      </c>
      <c r="P129" s="123"/>
      <c r="Q129" s="636"/>
      <c r="R129" s="122" t="s">
        <v>3077</v>
      </c>
      <c r="S129" s="234"/>
      <c r="T129" s="122" t="s">
        <v>93</v>
      </c>
      <c r="U129" s="122" t="s">
        <v>94</v>
      </c>
      <c r="V129" s="122" t="s">
        <v>198</v>
      </c>
      <c r="W129" s="122" t="s">
        <v>1173</v>
      </c>
      <c r="X129" s="122" t="s">
        <v>19</v>
      </c>
      <c r="Y129" s="122">
        <v>115</v>
      </c>
      <c r="Z129" s="122" t="s">
        <v>1174</v>
      </c>
      <c r="AA129" s="122" t="s">
        <v>96</v>
      </c>
      <c r="AB129" s="122" t="s">
        <v>3078</v>
      </c>
      <c r="AC129" s="122" t="s">
        <v>3081</v>
      </c>
      <c r="AD129" s="122" t="s">
        <v>97</v>
      </c>
      <c r="AE129" s="123">
        <v>961.9</v>
      </c>
      <c r="AF129" s="123">
        <v>0</v>
      </c>
      <c r="AG129" s="123">
        <v>153.9</v>
      </c>
      <c r="AH129" s="123">
        <v>0</v>
      </c>
      <c r="AI129" s="123">
        <v>0</v>
      </c>
      <c r="AJ129" s="123">
        <v>1115.8</v>
      </c>
      <c r="AK129" s="122">
        <v>153.9</v>
      </c>
      <c r="AL129" s="122" t="s">
        <v>98</v>
      </c>
      <c r="AM129" s="122" t="s">
        <v>104</v>
      </c>
      <c r="AN129" s="122" t="s">
        <v>105</v>
      </c>
      <c r="AO129" s="122" t="s">
        <v>3084</v>
      </c>
      <c r="AP129" s="122" t="s">
        <v>1175</v>
      </c>
      <c r="AQ129" s="124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1"/>
      <c r="BJ129" s="122"/>
      <c r="BK129" s="235"/>
      <c r="BL129" s="235"/>
      <c r="BM129" s="236"/>
      <c r="BN129" s="76"/>
      <c r="BO129" s="37"/>
    </row>
    <row r="130" spans="2:67" x14ac:dyDescent="0.3">
      <c r="B130" s="37"/>
      <c r="C130" s="41"/>
      <c r="D130" s="118">
        <v>44461</v>
      </c>
      <c r="E130" s="119">
        <v>116</v>
      </c>
      <c r="F130" s="232">
        <v>76004.11</v>
      </c>
      <c r="G130" s="233">
        <v>76004.11</v>
      </c>
      <c r="H130" s="233">
        <v>0</v>
      </c>
      <c r="I130" s="233">
        <v>0</v>
      </c>
      <c r="J130" s="233">
        <v>76004.11</v>
      </c>
      <c r="K130" s="233">
        <v>0</v>
      </c>
      <c r="L130" s="233">
        <v>0</v>
      </c>
      <c r="M130" s="233">
        <v>0</v>
      </c>
      <c r="N130" s="233">
        <v>0</v>
      </c>
      <c r="O130" s="233">
        <v>76004.11</v>
      </c>
      <c r="P130" s="123"/>
      <c r="Q130" s="636"/>
      <c r="R130" s="122" t="s">
        <v>3077</v>
      </c>
      <c r="S130" s="234"/>
      <c r="T130" s="122" t="s">
        <v>93</v>
      </c>
      <c r="U130" s="122" t="s">
        <v>94</v>
      </c>
      <c r="V130" s="122" t="s">
        <v>198</v>
      </c>
      <c r="W130" s="122" t="s">
        <v>1176</v>
      </c>
      <c r="X130" s="122" t="s">
        <v>19</v>
      </c>
      <c r="Y130" s="122">
        <v>116</v>
      </c>
      <c r="Z130" s="122" t="s">
        <v>1177</v>
      </c>
      <c r="AA130" s="122" t="s">
        <v>96</v>
      </c>
      <c r="AB130" s="122" t="s">
        <v>3078</v>
      </c>
      <c r="AC130" s="122" t="s">
        <v>3081</v>
      </c>
      <c r="AD130" s="122" t="s">
        <v>97</v>
      </c>
      <c r="AE130" s="123">
        <v>76004.11</v>
      </c>
      <c r="AF130" s="123">
        <v>0</v>
      </c>
      <c r="AG130" s="123">
        <v>0</v>
      </c>
      <c r="AH130" s="123">
        <v>0</v>
      </c>
      <c r="AI130" s="123">
        <v>0</v>
      </c>
      <c r="AJ130" s="123">
        <v>76004.11</v>
      </c>
      <c r="AK130" s="122">
        <v>0</v>
      </c>
      <c r="AL130" s="122" t="s">
        <v>98</v>
      </c>
      <c r="AM130" s="122" t="s">
        <v>104</v>
      </c>
      <c r="AN130" s="122" t="s">
        <v>105</v>
      </c>
      <c r="AO130" s="122" t="s">
        <v>3084</v>
      </c>
      <c r="AP130" s="122" t="s">
        <v>1178</v>
      </c>
      <c r="AQ130" s="124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1"/>
      <c r="BJ130" s="122"/>
      <c r="BK130" s="235"/>
      <c r="BL130" s="235"/>
      <c r="BM130" s="236"/>
      <c r="BN130" s="76"/>
      <c r="BO130" s="37"/>
    </row>
    <row r="131" spans="2:67" x14ac:dyDescent="0.3">
      <c r="B131" s="37"/>
      <c r="C131" s="41"/>
      <c r="D131" s="118">
        <v>44461</v>
      </c>
      <c r="E131" s="119">
        <v>117</v>
      </c>
      <c r="F131" s="232">
        <v>81253.98</v>
      </c>
      <c r="G131" s="233">
        <v>81253.98</v>
      </c>
      <c r="H131" s="233">
        <v>0</v>
      </c>
      <c r="I131" s="233">
        <v>0</v>
      </c>
      <c r="J131" s="233">
        <v>81253.98</v>
      </c>
      <c r="K131" s="233">
        <v>0</v>
      </c>
      <c r="L131" s="233">
        <v>0</v>
      </c>
      <c r="M131" s="233">
        <v>0</v>
      </c>
      <c r="N131" s="233">
        <v>0</v>
      </c>
      <c r="O131" s="233">
        <v>81253.98</v>
      </c>
      <c r="P131" s="123"/>
      <c r="Q131" s="636"/>
      <c r="R131" s="122" t="s">
        <v>3077</v>
      </c>
      <c r="S131" s="234"/>
      <c r="T131" s="122" t="s">
        <v>93</v>
      </c>
      <c r="U131" s="122" t="s">
        <v>94</v>
      </c>
      <c r="V131" s="122" t="s">
        <v>198</v>
      </c>
      <c r="W131" s="122" t="s">
        <v>1179</v>
      </c>
      <c r="X131" s="122" t="s">
        <v>19</v>
      </c>
      <c r="Y131" s="122">
        <v>117</v>
      </c>
      <c r="Z131" s="122" t="s">
        <v>1180</v>
      </c>
      <c r="AA131" s="122" t="s">
        <v>96</v>
      </c>
      <c r="AB131" s="122" t="s">
        <v>3078</v>
      </c>
      <c r="AC131" s="122" t="s">
        <v>3081</v>
      </c>
      <c r="AD131" s="122" t="s">
        <v>97</v>
      </c>
      <c r="AE131" s="123">
        <v>81253.98</v>
      </c>
      <c r="AF131" s="123">
        <v>0</v>
      </c>
      <c r="AG131" s="123">
        <v>0</v>
      </c>
      <c r="AH131" s="123">
        <v>0</v>
      </c>
      <c r="AI131" s="123">
        <v>0</v>
      </c>
      <c r="AJ131" s="123">
        <v>81253.98</v>
      </c>
      <c r="AK131" s="122">
        <v>0</v>
      </c>
      <c r="AL131" s="122" t="s">
        <v>98</v>
      </c>
      <c r="AM131" s="122" t="s">
        <v>104</v>
      </c>
      <c r="AN131" s="122" t="s">
        <v>105</v>
      </c>
      <c r="AO131" s="122" t="s">
        <v>3084</v>
      </c>
      <c r="AP131" s="122" t="s">
        <v>1181</v>
      </c>
      <c r="AQ131" s="124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1"/>
      <c r="BJ131" s="122"/>
      <c r="BK131" s="235"/>
      <c r="BL131" s="235"/>
      <c r="BM131" s="236"/>
      <c r="BN131" s="76"/>
      <c r="BO131" s="37"/>
    </row>
    <row r="132" spans="2:67" x14ac:dyDescent="0.3">
      <c r="B132" s="37"/>
      <c r="C132" s="41"/>
      <c r="D132" s="118">
        <v>44461</v>
      </c>
      <c r="E132" s="119">
        <v>118</v>
      </c>
      <c r="F132" s="232">
        <v>-294.75</v>
      </c>
      <c r="G132" s="233">
        <v>0</v>
      </c>
      <c r="H132" s="233">
        <v>0</v>
      </c>
      <c r="I132" s="233">
        <v>0</v>
      </c>
      <c r="J132" s="233">
        <v>0</v>
      </c>
      <c r="K132" s="233">
        <v>294.75</v>
      </c>
      <c r="L132" s="233">
        <v>0</v>
      </c>
      <c r="M132" s="233">
        <v>0</v>
      </c>
      <c r="N132" s="233">
        <v>294.75</v>
      </c>
      <c r="O132" s="233">
        <v>-294.75</v>
      </c>
      <c r="P132" s="123"/>
      <c r="Q132" s="636"/>
      <c r="R132" s="122" t="s">
        <v>3077</v>
      </c>
      <c r="S132" s="234"/>
      <c r="T132" s="122" t="s">
        <v>93</v>
      </c>
      <c r="U132" s="122" t="s">
        <v>115</v>
      </c>
      <c r="V132" s="122" t="s">
        <v>265</v>
      </c>
      <c r="W132" s="122" t="s">
        <v>1182</v>
      </c>
      <c r="X132" s="122" t="s">
        <v>117</v>
      </c>
      <c r="Y132" s="122">
        <v>118</v>
      </c>
      <c r="Z132" s="122" t="s">
        <v>1183</v>
      </c>
      <c r="AA132" s="122" t="s">
        <v>96</v>
      </c>
      <c r="AB132" s="122" t="s">
        <v>3078</v>
      </c>
      <c r="AC132" s="122" t="s">
        <v>3081</v>
      </c>
      <c r="AD132" s="122" t="s">
        <v>118</v>
      </c>
      <c r="AE132" s="123">
        <v>294.75</v>
      </c>
      <c r="AF132" s="123">
        <v>0</v>
      </c>
      <c r="AG132" s="123">
        <v>0</v>
      </c>
      <c r="AH132" s="123">
        <v>0</v>
      </c>
      <c r="AI132" s="123">
        <v>0</v>
      </c>
      <c r="AJ132" s="123">
        <v>294.75</v>
      </c>
      <c r="AK132" s="122">
        <v>0</v>
      </c>
      <c r="AL132" s="122" t="s">
        <v>98</v>
      </c>
      <c r="AM132" s="122" t="s">
        <v>104</v>
      </c>
      <c r="AN132" s="122" t="s">
        <v>100</v>
      </c>
      <c r="AO132" s="122" t="s">
        <v>3084</v>
      </c>
      <c r="AP132" s="122" t="s">
        <v>1184</v>
      </c>
      <c r="AQ132" s="124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1"/>
      <c r="BJ132" s="122"/>
      <c r="BK132" s="235"/>
      <c r="BL132" s="235"/>
      <c r="BM132" s="236"/>
      <c r="BN132" s="76"/>
      <c r="BO132" s="37"/>
    </row>
    <row r="133" spans="2:67" x14ac:dyDescent="0.3">
      <c r="B133" s="37"/>
      <c r="C133" s="41"/>
      <c r="D133" s="118">
        <v>44461</v>
      </c>
      <c r="E133" s="119">
        <v>119</v>
      </c>
      <c r="F133" s="232">
        <v>19592.75</v>
      </c>
      <c r="G133" s="233">
        <v>-1.2499999999818101E-2</v>
      </c>
      <c r="H133" s="233">
        <v>16890.3125</v>
      </c>
      <c r="I133" s="233">
        <v>2702.45</v>
      </c>
      <c r="J133" s="233">
        <v>19592.75</v>
      </c>
      <c r="K133" s="233">
        <v>0</v>
      </c>
      <c r="L133" s="233">
        <v>0</v>
      </c>
      <c r="M133" s="233">
        <v>0</v>
      </c>
      <c r="N133" s="233">
        <v>0</v>
      </c>
      <c r="O133" s="233">
        <v>19592.75</v>
      </c>
      <c r="P133" s="123"/>
      <c r="Q133" s="636"/>
      <c r="R133" s="122" t="s">
        <v>3077</v>
      </c>
      <c r="S133" s="234"/>
      <c r="T133" s="122" t="s">
        <v>93</v>
      </c>
      <c r="U133" s="122" t="s">
        <v>94</v>
      </c>
      <c r="V133" s="122" t="s">
        <v>198</v>
      </c>
      <c r="W133" s="122" t="s">
        <v>1185</v>
      </c>
      <c r="X133" s="122" t="s">
        <v>19</v>
      </c>
      <c r="Y133" s="122">
        <v>119</v>
      </c>
      <c r="Z133" s="122" t="s">
        <v>1186</v>
      </c>
      <c r="AA133" s="122" t="s">
        <v>96</v>
      </c>
      <c r="AB133" s="122" t="s">
        <v>3078</v>
      </c>
      <c r="AC133" s="122" t="s">
        <v>3081</v>
      </c>
      <c r="AD133" s="122" t="s">
        <v>97</v>
      </c>
      <c r="AE133" s="123">
        <v>16890.3</v>
      </c>
      <c r="AF133" s="123">
        <v>0</v>
      </c>
      <c r="AG133" s="123">
        <v>2702.45</v>
      </c>
      <c r="AH133" s="123">
        <v>0</v>
      </c>
      <c r="AI133" s="123">
        <v>0</v>
      </c>
      <c r="AJ133" s="123">
        <v>19592.75</v>
      </c>
      <c r="AK133" s="122">
        <v>2702.45</v>
      </c>
      <c r="AL133" s="122" t="s">
        <v>98</v>
      </c>
      <c r="AM133" s="122" t="s">
        <v>104</v>
      </c>
      <c r="AN133" s="122" t="s">
        <v>105</v>
      </c>
      <c r="AO133" s="122" t="s">
        <v>3084</v>
      </c>
      <c r="AP133" s="122" t="s">
        <v>1187</v>
      </c>
      <c r="AQ133" s="124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1"/>
      <c r="BJ133" s="122"/>
      <c r="BK133" s="235"/>
      <c r="BL133" s="235"/>
      <c r="BM133" s="236"/>
      <c r="BN133" s="76"/>
      <c r="BO133" s="37"/>
    </row>
    <row r="134" spans="2:67" x14ac:dyDescent="0.3">
      <c r="B134" s="37"/>
      <c r="C134" s="41"/>
      <c r="D134" s="118">
        <v>44461</v>
      </c>
      <c r="E134" s="119">
        <v>120</v>
      </c>
      <c r="F134" s="232">
        <v>-2176.86</v>
      </c>
      <c r="G134" s="233">
        <v>0</v>
      </c>
      <c r="H134" s="233">
        <v>0</v>
      </c>
      <c r="I134" s="233">
        <v>0</v>
      </c>
      <c r="J134" s="233">
        <v>0</v>
      </c>
      <c r="K134" s="233">
        <v>0</v>
      </c>
      <c r="L134" s="233">
        <v>1876.625</v>
      </c>
      <c r="M134" s="233">
        <v>300.26</v>
      </c>
      <c r="N134" s="233">
        <v>2176.8850000000002</v>
      </c>
      <c r="O134" s="233">
        <v>-2176.8850000000002</v>
      </c>
      <c r="P134" s="123"/>
      <c r="Q134" s="636"/>
      <c r="R134" s="122" t="s">
        <v>3077</v>
      </c>
      <c r="S134" s="234"/>
      <c r="T134" s="122" t="s">
        <v>93</v>
      </c>
      <c r="U134" s="122" t="s">
        <v>115</v>
      </c>
      <c r="V134" s="122" t="s">
        <v>265</v>
      </c>
      <c r="W134" s="122" t="s">
        <v>1188</v>
      </c>
      <c r="X134" s="122" t="s">
        <v>117</v>
      </c>
      <c r="Y134" s="122">
        <v>120</v>
      </c>
      <c r="Z134" s="122" t="s">
        <v>1189</v>
      </c>
      <c r="AA134" s="122" t="s">
        <v>96</v>
      </c>
      <c r="AB134" s="122" t="s">
        <v>3078</v>
      </c>
      <c r="AC134" s="122" t="s">
        <v>3081</v>
      </c>
      <c r="AD134" s="122" t="s">
        <v>118</v>
      </c>
      <c r="AE134" s="123">
        <v>1876.6</v>
      </c>
      <c r="AF134" s="123">
        <v>0</v>
      </c>
      <c r="AG134" s="123">
        <v>300.26</v>
      </c>
      <c r="AH134" s="123">
        <v>0</v>
      </c>
      <c r="AI134" s="123">
        <v>0</v>
      </c>
      <c r="AJ134" s="123">
        <v>2176.86</v>
      </c>
      <c r="AK134" s="122">
        <v>300.26</v>
      </c>
      <c r="AL134" s="122" t="s">
        <v>98</v>
      </c>
      <c r="AM134" s="122" t="s">
        <v>104</v>
      </c>
      <c r="AN134" s="122" t="s">
        <v>100</v>
      </c>
      <c r="AO134" s="122" t="s">
        <v>3084</v>
      </c>
      <c r="AP134" s="122" t="s">
        <v>1190</v>
      </c>
      <c r="AQ134" s="124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1"/>
      <c r="BJ134" s="122"/>
      <c r="BK134" s="235"/>
      <c r="BL134" s="235"/>
      <c r="BM134" s="236"/>
      <c r="BN134" s="76"/>
      <c r="BO134" s="37"/>
    </row>
    <row r="135" spans="2:67" x14ac:dyDescent="0.3">
      <c r="B135" s="37"/>
      <c r="C135" s="41"/>
      <c r="D135" s="118">
        <v>44461</v>
      </c>
      <c r="E135" s="119">
        <v>121</v>
      </c>
      <c r="F135" s="232">
        <v>86382.21</v>
      </c>
      <c r="G135" s="233">
        <v>86382.21</v>
      </c>
      <c r="H135" s="233">
        <v>0</v>
      </c>
      <c r="I135" s="233">
        <v>0</v>
      </c>
      <c r="J135" s="233">
        <v>86382.21</v>
      </c>
      <c r="K135" s="233">
        <v>0</v>
      </c>
      <c r="L135" s="233">
        <v>0</v>
      </c>
      <c r="M135" s="233">
        <v>0</v>
      </c>
      <c r="N135" s="233">
        <v>0</v>
      </c>
      <c r="O135" s="233">
        <v>86382.21</v>
      </c>
      <c r="P135" s="123"/>
      <c r="Q135" s="636"/>
      <c r="R135" s="122" t="s">
        <v>3077</v>
      </c>
      <c r="S135" s="234"/>
      <c r="T135" s="122" t="s">
        <v>93</v>
      </c>
      <c r="U135" s="122" t="s">
        <v>94</v>
      </c>
      <c r="V135" s="122" t="s">
        <v>198</v>
      </c>
      <c r="W135" s="122" t="s">
        <v>1191</v>
      </c>
      <c r="X135" s="122" t="s">
        <v>19</v>
      </c>
      <c r="Y135" s="122">
        <v>121</v>
      </c>
      <c r="Z135" s="122" t="s">
        <v>1192</v>
      </c>
      <c r="AA135" s="122" t="s">
        <v>96</v>
      </c>
      <c r="AB135" s="122" t="s">
        <v>3078</v>
      </c>
      <c r="AC135" s="122" t="s">
        <v>3081</v>
      </c>
      <c r="AD135" s="122" t="s">
        <v>97</v>
      </c>
      <c r="AE135" s="123">
        <v>86382.21</v>
      </c>
      <c r="AF135" s="123">
        <v>0</v>
      </c>
      <c r="AG135" s="123">
        <v>0</v>
      </c>
      <c r="AH135" s="123">
        <v>0</v>
      </c>
      <c r="AI135" s="123">
        <v>0</v>
      </c>
      <c r="AJ135" s="123">
        <v>86382.21</v>
      </c>
      <c r="AK135" s="122">
        <v>0</v>
      </c>
      <c r="AL135" s="122" t="s">
        <v>98</v>
      </c>
      <c r="AM135" s="122" t="s">
        <v>104</v>
      </c>
      <c r="AN135" s="122" t="s">
        <v>105</v>
      </c>
      <c r="AO135" s="122" t="s">
        <v>3084</v>
      </c>
      <c r="AP135" s="122" t="s">
        <v>1193</v>
      </c>
      <c r="AQ135" s="124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1"/>
      <c r="BJ135" s="122"/>
      <c r="BK135" s="235"/>
      <c r="BL135" s="235"/>
      <c r="BM135" s="236"/>
      <c r="BN135" s="76"/>
      <c r="BO135" s="37"/>
    </row>
    <row r="136" spans="2:67" x14ac:dyDescent="0.3">
      <c r="B136" s="37"/>
      <c r="C136" s="41"/>
      <c r="D136" s="118">
        <v>44461</v>
      </c>
      <c r="E136" s="119">
        <v>122</v>
      </c>
      <c r="F136" s="232">
        <v>22787.27</v>
      </c>
      <c r="G136" s="233">
        <v>1.2500000000272848E-2</v>
      </c>
      <c r="H136" s="233">
        <v>19644.1875</v>
      </c>
      <c r="I136" s="233">
        <v>3143.07</v>
      </c>
      <c r="J136" s="233">
        <v>22787.27</v>
      </c>
      <c r="K136" s="233">
        <v>0</v>
      </c>
      <c r="L136" s="233">
        <v>0</v>
      </c>
      <c r="M136" s="233">
        <v>0</v>
      </c>
      <c r="N136" s="233">
        <v>0</v>
      </c>
      <c r="O136" s="233">
        <v>22787.27</v>
      </c>
      <c r="P136" s="123"/>
      <c r="Q136" s="636"/>
      <c r="R136" s="122" t="s">
        <v>3077</v>
      </c>
      <c r="S136" s="234"/>
      <c r="T136" s="122" t="s">
        <v>93</v>
      </c>
      <c r="U136" s="122" t="s">
        <v>94</v>
      </c>
      <c r="V136" s="122" t="s">
        <v>198</v>
      </c>
      <c r="W136" s="122" t="s">
        <v>1194</v>
      </c>
      <c r="X136" s="122" t="s">
        <v>19</v>
      </c>
      <c r="Y136" s="122">
        <v>122</v>
      </c>
      <c r="Z136" s="122" t="s">
        <v>1195</v>
      </c>
      <c r="AA136" s="122" t="s">
        <v>96</v>
      </c>
      <c r="AB136" s="122" t="s">
        <v>3078</v>
      </c>
      <c r="AC136" s="122" t="s">
        <v>3081</v>
      </c>
      <c r="AD136" s="122" t="s">
        <v>97</v>
      </c>
      <c r="AE136" s="123">
        <v>19644.2</v>
      </c>
      <c r="AF136" s="123">
        <v>0</v>
      </c>
      <c r="AG136" s="123">
        <v>3143.07</v>
      </c>
      <c r="AH136" s="123">
        <v>0</v>
      </c>
      <c r="AI136" s="123">
        <v>0</v>
      </c>
      <c r="AJ136" s="123">
        <v>22787.27</v>
      </c>
      <c r="AK136" s="122">
        <v>3143.07</v>
      </c>
      <c r="AL136" s="122" t="s">
        <v>98</v>
      </c>
      <c r="AM136" s="122" t="s">
        <v>104</v>
      </c>
      <c r="AN136" s="122" t="s">
        <v>105</v>
      </c>
      <c r="AO136" s="122" t="s">
        <v>3084</v>
      </c>
      <c r="AP136" s="122" t="s">
        <v>1196</v>
      </c>
      <c r="AQ136" s="124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1"/>
      <c r="BJ136" s="122"/>
      <c r="BK136" s="235"/>
      <c r="BL136" s="235"/>
      <c r="BM136" s="236"/>
      <c r="BN136" s="76"/>
      <c r="BO136" s="37"/>
    </row>
    <row r="137" spans="2:67" x14ac:dyDescent="0.3">
      <c r="B137" s="37"/>
      <c r="C137" s="41"/>
      <c r="D137" s="118">
        <v>44461</v>
      </c>
      <c r="E137" s="119">
        <v>123</v>
      </c>
      <c r="F137" s="232">
        <v>17416.7</v>
      </c>
      <c r="G137" s="233">
        <v>2.5000000000545697E-2</v>
      </c>
      <c r="H137" s="233">
        <v>15014.375</v>
      </c>
      <c r="I137" s="233">
        <v>2402.3000000000002</v>
      </c>
      <c r="J137" s="233">
        <v>17416.7</v>
      </c>
      <c r="K137" s="233">
        <v>0</v>
      </c>
      <c r="L137" s="233">
        <v>0</v>
      </c>
      <c r="M137" s="233">
        <v>0</v>
      </c>
      <c r="N137" s="233">
        <v>0</v>
      </c>
      <c r="O137" s="233">
        <v>17416.7</v>
      </c>
      <c r="P137" s="123"/>
      <c r="Q137" s="636"/>
      <c r="R137" s="122" t="s">
        <v>3077</v>
      </c>
      <c r="S137" s="234"/>
      <c r="T137" s="122" t="s">
        <v>93</v>
      </c>
      <c r="U137" s="122" t="s">
        <v>94</v>
      </c>
      <c r="V137" s="122" t="s">
        <v>107</v>
      </c>
      <c r="W137" s="122" t="s">
        <v>1197</v>
      </c>
      <c r="X137" s="122" t="s">
        <v>19</v>
      </c>
      <c r="Y137" s="122">
        <v>123</v>
      </c>
      <c r="Z137" s="122" t="s">
        <v>1198</v>
      </c>
      <c r="AA137" s="122" t="s">
        <v>96</v>
      </c>
      <c r="AB137" s="122" t="s">
        <v>3078</v>
      </c>
      <c r="AC137" s="122" t="s">
        <v>3081</v>
      </c>
      <c r="AD137" s="122" t="s">
        <v>97</v>
      </c>
      <c r="AE137" s="123">
        <v>15014.4</v>
      </c>
      <c r="AF137" s="123">
        <v>0</v>
      </c>
      <c r="AG137" s="123">
        <v>2402.3000000000002</v>
      </c>
      <c r="AH137" s="123">
        <v>0</v>
      </c>
      <c r="AI137" s="123">
        <v>0</v>
      </c>
      <c r="AJ137" s="123">
        <v>17416.7</v>
      </c>
      <c r="AK137" s="122">
        <v>2402.3000000000002</v>
      </c>
      <c r="AL137" s="122" t="s">
        <v>98</v>
      </c>
      <c r="AM137" s="122" t="s">
        <v>104</v>
      </c>
      <c r="AN137" s="122" t="s">
        <v>105</v>
      </c>
      <c r="AO137" s="122" t="s">
        <v>3084</v>
      </c>
      <c r="AP137" s="122" t="s">
        <v>1199</v>
      </c>
      <c r="AQ137" s="124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22"/>
      <c r="BD137" s="122"/>
      <c r="BE137" s="122"/>
      <c r="BF137" s="122"/>
      <c r="BG137" s="122"/>
      <c r="BH137" s="122"/>
      <c r="BI137" s="121"/>
      <c r="BJ137" s="122"/>
      <c r="BK137" s="235"/>
      <c r="BL137" s="235"/>
      <c r="BM137" s="236"/>
      <c r="BN137" s="76"/>
      <c r="BO137" s="37"/>
    </row>
    <row r="138" spans="2:67" x14ac:dyDescent="0.3">
      <c r="B138" s="37"/>
      <c r="C138" s="41"/>
      <c r="D138" s="118">
        <v>44461</v>
      </c>
      <c r="E138" s="119">
        <v>124</v>
      </c>
      <c r="F138" s="232">
        <v>-653.05999999999995</v>
      </c>
      <c r="G138" s="233">
        <v>0</v>
      </c>
      <c r="H138" s="233">
        <v>0</v>
      </c>
      <c r="I138" s="233">
        <v>0</v>
      </c>
      <c r="J138" s="233">
        <v>0</v>
      </c>
      <c r="K138" s="233">
        <v>0</v>
      </c>
      <c r="L138" s="233">
        <v>563</v>
      </c>
      <c r="M138" s="233">
        <v>90.08</v>
      </c>
      <c r="N138" s="233">
        <v>653.08000000000004</v>
      </c>
      <c r="O138" s="233">
        <v>-653.08000000000004</v>
      </c>
      <c r="P138" s="123"/>
      <c r="Q138" s="636"/>
      <c r="R138" s="122" t="s">
        <v>3077</v>
      </c>
      <c r="S138" s="234"/>
      <c r="T138" s="122" t="s">
        <v>93</v>
      </c>
      <c r="U138" s="122" t="s">
        <v>115</v>
      </c>
      <c r="V138" s="122" t="s">
        <v>274</v>
      </c>
      <c r="W138" s="122" t="s">
        <v>1200</v>
      </c>
      <c r="X138" s="122" t="s">
        <v>117</v>
      </c>
      <c r="Y138" s="122">
        <v>124</v>
      </c>
      <c r="Z138" s="122" t="s">
        <v>1201</v>
      </c>
      <c r="AA138" s="122" t="s">
        <v>96</v>
      </c>
      <c r="AB138" s="122" t="s">
        <v>3078</v>
      </c>
      <c r="AC138" s="122" t="s">
        <v>3081</v>
      </c>
      <c r="AD138" s="122" t="s">
        <v>118</v>
      </c>
      <c r="AE138" s="123">
        <v>562.98</v>
      </c>
      <c r="AF138" s="123">
        <v>0</v>
      </c>
      <c r="AG138" s="123">
        <v>90.08</v>
      </c>
      <c r="AH138" s="123">
        <v>0</v>
      </c>
      <c r="AI138" s="123">
        <v>0</v>
      </c>
      <c r="AJ138" s="123">
        <v>653.05999999999995</v>
      </c>
      <c r="AK138" s="122">
        <v>90.08</v>
      </c>
      <c r="AL138" s="122" t="s">
        <v>98</v>
      </c>
      <c r="AM138" s="122" t="s">
        <v>104</v>
      </c>
      <c r="AN138" s="122" t="s">
        <v>100</v>
      </c>
      <c r="AO138" s="122" t="s">
        <v>3084</v>
      </c>
      <c r="AP138" s="122" t="s">
        <v>1202</v>
      </c>
      <c r="AQ138" s="124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121"/>
      <c r="BJ138" s="122"/>
      <c r="BK138" s="235"/>
      <c r="BL138" s="235"/>
      <c r="BM138" s="236"/>
      <c r="BN138" s="76"/>
      <c r="BO138" s="37"/>
    </row>
    <row r="139" spans="2:67" x14ac:dyDescent="0.3">
      <c r="B139" s="37"/>
      <c r="C139" s="41"/>
      <c r="D139" s="118">
        <v>44461</v>
      </c>
      <c r="E139" s="119">
        <v>125</v>
      </c>
      <c r="F139" s="232">
        <v>182058.67</v>
      </c>
      <c r="G139" s="233">
        <v>182058.67</v>
      </c>
      <c r="H139" s="233">
        <v>0</v>
      </c>
      <c r="I139" s="233">
        <v>0</v>
      </c>
      <c r="J139" s="233">
        <v>182058.67</v>
      </c>
      <c r="K139" s="233">
        <v>0</v>
      </c>
      <c r="L139" s="233">
        <v>0</v>
      </c>
      <c r="M139" s="233">
        <v>0</v>
      </c>
      <c r="N139" s="233">
        <v>0</v>
      </c>
      <c r="O139" s="233">
        <v>182058.67</v>
      </c>
      <c r="P139" s="123"/>
      <c r="Q139" s="636"/>
      <c r="R139" s="122" t="s">
        <v>3077</v>
      </c>
      <c r="S139" s="234"/>
      <c r="T139" s="122" t="s">
        <v>93</v>
      </c>
      <c r="U139" s="122" t="s">
        <v>94</v>
      </c>
      <c r="V139" s="122" t="s">
        <v>198</v>
      </c>
      <c r="W139" s="122" t="s">
        <v>1203</v>
      </c>
      <c r="X139" s="122" t="s">
        <v>19</v>
      </c>
      <c r="Y139" s="122">
        <v>125</v>
      </c>
      <c r="Z139" s="122" t="s">
        <v>1204</v>
      </c>
      <c r="AA139" s="122" t="s">
        <v>96</v>
      </c>
      <c r="AB139" s="122" t="s">
        <v>3078</v>
      </c>
      <c r="AC139" s="122" t="s">
        <v>3081</v>
      </c>
      <c r="AD139" s="122" t="s">
        <v>97</v>
      </c>
      <c r="AE139" s="123">
        <v>182058.67</v>
      </c>
      <c r="AF139" s="123">
        <v>0</v>
      </c>
      <c r="AG139" s="123">
        <v>0</v>
      </c>
      <c r="AH139" s="123">
        <v>0</v>
      </c>
      <c r="AI139" s="123">
        <v>0</v>
      </c>
      <c r="AJ139" s="123">
        <v>182058.67</v>
      </c>
      <c r="AK139" s="122">
        <v>0</v>
      </c>
      <c r="AL139" s="122" t="s">
        <v>98</v>
      </c>
      <c r="AM139" s="122" t="s">
        <v>104</v>
      </c>
      <c r="AN139" s="122" t="s">
        <v>105</v>
      </c>
      <c r="AO139" s="122" t="s">
        <v>3084</v>
      </c>
      <c r="AP139" s="122" t="s">
        <v>1205</v>
      </c>
      <c r="AQ139" s="124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121"/>
      <c r="BJ139" s="122"/>
      <c r="BK139" s="235"/>
      <c r="BL139" s="235"/>
      <c r="BM139" s="236"/>
      <c r="BN139" s="76"/>
      <c r="BO139" s="37"/>
    </row>
    <row r="140" spans="2:67" x14ac:dyDescent="0.3">
      <c r="B140" s="37"/>
      <c r="C140" s="41"/>
      <c r="D140" s="118">
        <v>44461</v>
      </c>
      <c r="E140" s="119">
        <v>126</v>
      </c>
      <c r="F140" s="232">
        <v>255440.32</v>
      </c>
      <c r="G140" s="233">
        <v>255440.32</v>
      </c>
      <c r="H140" s="233">
        <v>0</v>
      </c>
      <c r="I140" s="233">
        <v>0</v>
      </c>
      <c r="J140" s="233">
        <v>255440.32</v>
      </c>
      <c r="K140" s="233">
        <v>0</v>
      </c>
      <c r="L140" s="233">
        <v>0</v>
      </c>
      <c r="M140" s="233">
        <v>0</v>
      </c>
      <c r="N140" s="233">
        <v>0</v>
      </c>
      <c r="O140" s="233">
        <v>255440.32</v>
      </c>
      <c r="P140" s="123"/>
      <c r="Q140" s="636"/>
      <c r="R140" s="122" t="s">
        <v>3077</v>
      </c>
      <c r="S140" s="234"/>
      <c r="T140" s="122" t="s">
        <v>93</v>
      </c>
      <c r="U140" s="122" t="s">
        <v>94</v>
      </c>
      <c r="V140" s="122" t="s">
        <v>198</v>
      </c>
      <c r="W140" s="122" t="s">
        <v>1206</v>
      </c>
      <c r="X140" s="122" t="s">
        <v>19</v>
      </c>
      <c r="Y140" s="122">
        <v>126</v>
      </c>
      <c r="Z140" s="122" t="s">
        <v>1207</v>
      </c>
      <c r="AA140" s="122" t="s">
        <v>96</v>
      </c>
      <c r="AB140" s="122" t="s">
        <v>3078</v>
      </c>
      <c r="AC140" s="122" t="s">
        <v>3081</v>
      </c>
      <c r="AD140" s="122" t="s">
        <v>97</v>
      </c>
      <c r="AE140" s="123">
        <v>255440.32</v>
      </c>
      <c r="AF140" s="123">
        <v>0</v>
      </c>
      <c r="AG140" s="123">
        <v>0</v>
      </c>
      <c r="AH140" s="123">
        <v>0</v>
      </c>
      <c r="AI140" s="123">
        <v>0</v>
      </c>
      <c r="AJ140" s="123">
        <v>255440.32</v>
      </c>
      <c r="AK140" s="122">
        <v>0</v>
      </c>
      <c r="AL140" s="122" t="s">
        <v>98</v>
      </c>
      <c r="AM140" s="122" t="s">
        <v>104</v>
      </c>
      <c r="AN140" s="122" t="s">
        <v>105</v>
      </c>
      <c r="AO140" s="122" t="s">
        <v>3084</v>
      </c>
      <c r="AP140" s="122" t="s">
        <v>1208</v>
      </c>
      <c r="AQ140" s="124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121"/>
      <c r="BJ140" s="122"/>
      <c r="BK140" s="235"/>
      <c r="BL140" s="235"/>
      <c r="BM140" s="236"/>
      <c r="BN140" s="76"/>
      <c r="BO140" s="37"/>
    </row>
    <row r="141" spans="2:67" x14ac:dyDescent="0.3">
      <c r="B141" s="37"/>
      <c r="C141" s="41"/>
      <c r="D141" s="118">
        <v>44461</v>
      </c>
      <c r="E141" s="119">
        <v>127</v>
      </c>
      <c r="F141" s="232">
        <v>-81582.820000000007</v>
      </c>
      <c r="G141" s="233">
        <v>0</v>
      </c>
      <c r="H141" s="233">
        <v>0</v>
      </c>
      <c r="I141" s="233">
        <v>0</v>
      </c>
      <c r="J141" s="233">
        <v>0</v>
      </c>
      <c r="K141" s="233">
        <v>81582.820000000007</v>
      </c>
      <c r="L141" s="233">
        <v>0</v>
      </c>
      <c r="M141" s="233">
        <v>0</v>
      </c>
      <c r="N141" s="233">
        <v>81582.820000000007</v>
      </c>
      <c r="O141" s="233">
        <v>-81582.820000000007</v>
      </c>
      <c r="P141" s="123"/>
      <c r="Q141" s="636"/>
      <c r="R141" s="122" t="s">
        <v>3077</v>
      </c>
      <c r="S141" s="234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3"/>
      <c r="AF141" s="123"/>
      <c r="AG141" s="123"/>
      <c r="AH141" s="123"/>
      <c r="AI141" s="123"/>
      <c r="AJ141" s="123"/>
      <c r="AK141" s="122"/>
      <c r="AL141" s="122"/>
      <c r="AM141" s="122"/>
      <c r="AN141" s="122"/>
      <c r="AO141" s="122"/>
      <c r="AP141" s="122"/>
      <c r="AQ141" s="124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1"/>
      <c r="BJ141" s="122"/>
      <c r="BK141" s="235"/>
      <c r="BL141" s="235"/>
      <c r="BM141" s="236"/>
      <c r="BN141" s="76"/>
      <c r="BO141" s="37"/>
    </row>
    <row r="142" spans="2:67" x14ac:dyDescent="0.3">
      <c r="B142" s="37"/>
      <c r="C142" s="41"/>
      <c r="D142" s="118">
        <v>44461</v>
      </c>
      <c r="E142" s="119">
        <v>128</v>
      </c>
      <c r="F142" s="232">
        <v>22801.63</v>
      </c>
      <c r="G142" s="233">
        <v>1.7500000000836735E-2</v>
      </c>
      <c r="H142" s="233">
        <v>19656.5625</v>
      </c>
      <c r="I142" s="233">
        <v>3145.05</v>
      </c>
      <c r="J142" s="233">
        <v>22801.63</v>
      </c>
      <c r="K142" s="233">
        <v>0</v>
      </c>
      <c r="L142" s="233">
        <v>0</v>
      </c>
      <c r="M142" s="233">
        <v>0</v>
      </c>
      <c r="N142" s="233">
        <v>0</v>
      </c>
      <c r="O142" s="233">
        <v>22801.63</v>
      </c>
      <c r="P142" s="123"/>
      <c r="Q142" s="636"/>
      <c r="R142" s="122" t="s">
        <v>3077</v>
      </c>
      <c r="S142" s="234"/>
      <c r="T142" s="122" t="s">
        <v>93</v>
      </c>
      <c r="U142" s="122" t="s">
        <v>94</v>
      </c>
      <c r="V142" s="122" t="s">
        <v>198</v>
      </c>
      <c r="W142" s="122" t="s">
        <v>1209</v>
      </c>
      <c r="X142" s="122" t="s">
        <v>19</v>
      </c>
      <c r="Y142" s="122">
        <v>128</v>
      </c>
      <c r="Z142" s="122" t="s">
        <v>1210</v>
      </c>
      <c r="AA142" s="122" t="s">
        <v>96</v>
      </c>
      <c r="AB142" s="122" t="s">
        <v>3078</v>
      </c>
      <c r="AC142" s="122" t="s">
        <v>3082</v>
      </c>
      <c r="AD142" s="122" t="s">
        <v>97</v>
      </c>
      <c r="AE142" s="123">
        <v>19656.580000000002</v>
      </c>
      <c r="AF142" s="123">
        <v>0</v>
      </c>
      <c r="AG142" s="123">
        <v>3145.05</v>
      </c>
      <c r="AH142" s="123">
        <v>0</v>
      </c>
      <c r="AI142" s="123">
        <v>0</v>
      </c>
      <c r="AJ142" s="123">
        <v>22801.63</v>
      </c>
      <c r="AK142" s="122">
        <v>3145.05</v>
      </c>
      <c r="AL142" s="122" t="s">
        <v>98</v>
      </c>
      <c r="AM142" s="122" t="s">
        <v>104</v>
      </c>
      <c r="AN142" s="122" t="s">
        <v>105</v>
      </c>
      <c r="AO142" s="122" t="s">
        <v>3084</v>
      </c>
      <c r="AP142" s="122" t="s">
        <v>1211</v>
      </c>
      <c r="AQ142" s="124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1"/>
      <c r="BJ142" s="122"/>
      <c r="BK142" s="235"/>
      <c r="BL142" s="235"/>
      <c r="BM142" s="236"/>
      <c r="BN142" s="76"/>
      <c r="BO142" s="37"/>
    </row>
    <row r="143" spans="2:67" x14ac:dyDescent="0.3">
      <c r="B143" s="37"/>
      <c r="C143" s="41"/>
      <c r="D143" s="118">
        <v>44461</v>
      </c>
      <c r="E143" s="119">
        <v>129</v>
      </c>
      <c r="F143" s="232">
        <v>3292.78</v>
      </c>
      <c r="G143" s="233">
        <v>-2.4999999999806732E-2</v>
      </c>
      <c r="H143" s="233">
        <v>2838.625</v>
      </c>
      <c r="I143" s="233">
        <v>454.18</v>
      </c>
      <c r="J143" s="233">
        <v>3292.78</v>
      </c>
      <c r="K143" s="233">
        <v>0</v>
      </c>
      <c r="L143" s="233">
        <v>0</v>
      </c>
      <c r="M143" s="233">
        <v>0</v>
      </c>
      <c r="N143" s="233">
        <v>0</v>
      </c>
      <c r="O143" s="233">
        <v>3292.78</v>
      </c>
      <c r="P143" s="123"/>
      <c r="Q143" s="636"/>
      <c r="R143" s="122" t="s">
        <v>3077</v>
      </c>
      <c r="S143" s="234"/>
      <c r="T143" s="122" t="s">
        <v>93</v>
      </c>
      <c r="U143" s="122" t="s">
        <v>94</v>
      </c>
      <c r="V143" s="122" t="s">
        <v>198</v>
      </c>
      <c r="W143" s="122" t="s">
        <v>1212</v>
      </c>
      <c r="X143" s="122" t="s">
        <v>19</v>
      </c>
      <c r="Y143" s="122">
        <v>129</v>
      </c>
      <c r="Z143" s="122" t="s">
        <v>1213</v>
      </c>
      <c r="AA143" s="122" t="s">
        <v>96</v>
      </c>
      <c r="AB143" s="122" t="s">
        <v>3078</v>
      </c>
      <c r="AC143" s="122" t="s">
        <v>3082</v>
      </c>
      <c r="AD143" s="122" t="s">
        <v>97</v>
      </c>
      <c r="AE143" s="123">
        <v>2838.6</v>
      </c>
      <c r="AF143" s="123">
        <v>0</v>
      </c>
      <c r="AG143" s="123">
        <v>454.18</v>
      </c>
      <c r="AH143" s="123">
        <v>0</v>
      </c>
      <c r="AI143" s="123">
        <v>0</v>
      </c>
      <c r="AJ143" s="123">
        <v>3292.78</v>
      </c>
      <c r="AK143" s="122">
        <v>454.18</v>
      </c>
      <c r="AL143" s="122" t="s">
        <v>98</v>
      </c>
      <c r="AM143" s="122" t="s">
        <v>104</v>
      </c>
      <c r="AN143" s="122" t="s">
        <v>105</v>
      </c>
      <c r="AO143" s="122" t="s">
        <v>3084</v>
      </c>
      <c r="AP143" s="122" t="s">
        <v>1214</v>
      </c>
      <c r="AQ143" s="124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1"/>
      <c r="BJ143" s="122"/>
      <c r="BK143" s="235"/>
      <c r="BL143" s="235"/>
      <c r="BM143" s="236"/>
      <c r="BN143" s="76"/>
      <c r="BO143" s="37"/>
    </row>
    <row r="144" spans="2:67" x14ac:dyDescent="0.3">
      <c r="B144" s="37"/>
      <c r="C144" s="41"/>
      <c r="D144" s="118">
        <v>44461</v>
      </c>
      <c r="E144" s="119">
        <v>130</v>
      </c>
      <c r="F144" s="232">
        <v>42735.54</v>
      </c>
      <c r="G144" s="233">
        <v>-1.9999999999527063E-2</v>
      </c>
      <c r="H144" s="233">
        <v>36841</v>
      </c>
      <c r="I144" s="233">
        <v>5894.56</v>
      </c>
      <c r="J144" s="233">
        <v>42735.54</v>
      </c>
      <c r="K144" s="233">
        <v>0</v>
      </c>
      <c r="L144" s="233">
        <v>0</v>
      </c>
      <c r="M144" s="233">
        <v>0</v>
      </c>
      <c r="N144" s="233">
        <v>0</v>
      </c>
      <c r="O144" s="233">
        <v>42735.54</v>
      </c>
      <c r="P144" s="123"/>
      <c r="Q144" s="636"/>
      <c r="R144" s="122" t="s">
        <v>3077</v>
      </c>
      <c r="S144" s="234"/>
      <c r="T144" s="122" t="s">
        <v>93</v>
      </c>
      <c r="U144" s="122" t="s">
        <v>94</v>
      </c>
      <c r="V144" s="122" t="s">
        <v>198</v>
      </c>
      <c r="W144" s="122" t="s">
        <v>1215</v>
      </c>
      <c r="X144" s="122" t="s">
        <v>19</v>
      </c>
      <c r="Y144" s="122">
        <v>130</v>
      </c>
      <c r="Z144" s="122" t="s">
        <v>1216</v>
      </c>
      <c r="AA144" s="122" t="s">
        <v>96</v>
      </c>
      <c r="AB144" s="122" t="s">
        <v>3078</v>
      </c>
      <c r="AC144" s="122" t="s">
        <v>3082</v>
      </c>
      <c r="AD144" s="122" t="s">
        <v>97</v>
      </c>
      <c r="AE144" s="123">
        <v>36840.980000000003</v>
      </c>
      <c r="AF144" s="123">
        <v>0</v>
      </c>
      <c r="AG144" s="123">
        <v>5894.56</v>
      </c>
      <c r="AH144" s="123">
        <v>0</v>
      </c>
      <c r="AI144" s="123">
        <v>0</v>
      </c>
      <c r="AJ144" s="123">
        <v>42735.54</v>
      </c>
      <c r="AK144" s="122">
        <v>5894.56</v>
      </c>
      <c r="AL144" s="122" t="s">
        <v>98</v>
      </c>
      <c r="AM144" s="122" t="s">
        <v>104</v>
      </c>
      <c r="AN144" s="122" t="s">
        <v>105</v>
      </c>
      <c r="AO144" s="122" t="s">
        <v>3084</v>
      </c>
      <c r="AP144" s="122" t="s">
        <v>1217</v>
      </c>
      <c r="AQ144" s="124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1"/>
      <c r="BJ144" s="122"/>
      <c r="BK144" s="235"/>
      <c r="BL144" s="235"/>
      <c r="BM144" s="236"/>
      <c r="BN144" s="76"/>
      <c r="BO144" s="37"/>
    </row>
    <row r="145" spans="2:67" x14ac:dyDescent="0.3">
      <c r="B145" s="37"/>
      <c r="C145" s="41"/>
      <c r="D145" s="118">
        <v>44461</v>
      </c>
      <c r="E145" s="119">
        <v>131</v>
      </c>
      <c r="F145" s="232">
        <v>624771.99</v>
      </c>
      <c r="G145" s="233">
        <v>624771.99</v>
      </c>
      <c r="H145" s="233">
        <v>0</v>
      </c>
      <c r="I145" s="233">
        <v>0</v>
      </c>
      <c r="J145" s="233">
        <v>624771.99</v>
      </c>
      <c r="K145" s="233">
        <v>0</v>
      </c>
      <c r="L145" s="233">
        <v>0</v>
      </c>
      <c r="M145" s="233">
        <v>0</v>
      </c>
      <c r="N145" s="233">
        <v>0</v>
      </c>
      <c r="O145" s="233">
        <v>624771.99</v>
      </c>
      <c r="P145" s="123"/>
      <c r="Q145" s="636"/>
      <c r="R145" s="122" t="s">
        <v>3077</v>
      </c>
      <c r="S145" s="234"/>
      <c r="T145" s="122" t="s">
        <v>93</v>
      </c>
      <c r="U145" s="122" t="s">
        <v>94</v>
      </c>
      <c r="V145" s="122" t="s">
        <v>198</v>
      </c>
      <c r="W145" s="122" t="s">
        <v>1218</v>
      </c>
      <c r="X145" s="122" t="s">
        <v>19</v>
      </c>
      <c r="Y145" s="122">
        <v>131</v>
      </c>
      <c r="Z145" s="122" t="s">
        <v>1219</v>
      </c>
      <c r="AA145" s="122" t="s">
        <v>96</v>
      </c>
      <c r="AB145" s="122" t="s">
        <v>3078</v>
      </c>
      <c r="AC145" s="122" t="s">
        <v>3082</v>
      </c>
      <c r="AD145" s="122" t="s">
        <v>97</v>
      </c>
      <c r="AE145" s="123">
        <v>624771.99</v>
      </c>
      <c r="AF145" s="123">
        <v>0</v>
      </c>
      <c r="AG145" s="123">
        <v>0</v>
      </c>
      <c r="AH145" s="123">
        <v>0</v>
      </c>
      <c r="AI145" s="123">
        <v>0</v>
      </c>
      <c r="AJ145" s="123">
        <v>624771.99</v>
      </c>
      <c r="AK145" s="122">
        <v>0</v>
      </c>
      <c r="AL145" s="122" t="s">
        <v>98</v>
      </c>
      <c r="AM145" s="122" t="s">
        <v>104</v>
      </c>
      <c r="AN145" s="122" t="s">
        <v>105</v>
      </c>
      <c r="AO145" s="122" t="s">
        <v>3084</v>
      </c>
      <c r="AP145" s="122" t="s">
        <v>1220</v>
      </c>
      <c r="AQ145" s="124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  <c r="BG145" s="122"/>
      <c r="BH145" s="122"/>
      <c r="BI145" s="121"/>
      <c r="BJ145" s="122"/>
      <c r="BK145" s="235"/>
      <c r="BL145" s="235"/>
      <c r="BM145" s="236"/>
      <c r="BN145" s="76"/>
      <c r="BO145" s="37"/>
    </row>
    <row r="146" spans="2:67" x14ac:dyDescent="0.3">
      <c r="B146" s="37"/>
      <c r="C146" s="41"/>
      <c r="D146" s="118">
        <v>44461</v>
      </c>
      <c r="E146" s="119">
        <v>132</v>
      </c>
      <c r="F146" s="232">
        <v>-345711.46</v>
      </c>
      <c r="G146" s="233">
        <v>0</v>
      </c>
      <c r="H146" s="233">
        <v>0</v>
      </c>
      <c r="I146" s="233">
        <v>0</v>
      </c>
      <c r="J146" s="233">
        <v>0</v>
      </c>
      <c r="K146" s="233">
        <v>345711.46</v>
      </c>
      <c r="L146" s="233">
        <v>0</v>
      </c>
      <c r="M146" s="233">
        <v>0</v>
      </c>
      <c r="N146" s="233">
        <v>345711.46</v>
      </c>
      <c r="O146" s="233">
        <v>-345711.46</v>
      </c>
      <c r="P146" s="123"/>
      <c r="Q146" s="636"/>
      <c r="R146" s="122" t="s">
        <v>3077</v>
      </c>
      <c r="S146" s="234"/>
      <c r="T146" s="122" t="s">
        <v>93</v>
      </c>
      <c r="U146" s="122" t="s">
        <v>115</v>
      </c>
      <c r="V146" s="122" t="s">
        <v>229</v>
      </c>
      <c r="W146" s="122" t="s">
        <v>1221</v>
      </c>
      <c r="X146" s="122" t="s">
        <v>184</v>
      </c>
      <c r="Y146" s="122">
        <v>132</v>
      </c>
      <c r="Z146" s="122" t="s">
        <v>1222</v>
      </c>
      <c r="AA146" s="122" t="s">
        <v>96</v>
      </c>
      <c r="AB146" s="122" t="s">
        <v>3078</v>
      </c>
      <c r="AC146" s="122" t="s">
        <v>3082</v>
      </c>
      <c r="AD146" s="122" t="s">
        <v>118</v>
      </c>
      <c r="AE146" s="123">
        <v>345711.46</v>
      </c>
      <c r="AF146" s="123">
        <v>0</v>
      </c>
      <c r="AG146" s="123">
        <v>0</v>
      </c>
      <c r="AH146" s="123">
        <v>0</v>
      </c>
      <c r="AI146" s="123">
        <v>0</v>
      </c>
      <c r="AJ146" s="123">
        <v>345711.46</v>
      </c>
      <c r="AK146" s="122">
        <v>0</v>
      </c>
      <c r="AL146" s="122" t="s">
        <v>98</v>
      </c>
      <c r="AM146" s="122" t="s">
        <v>104</v>
      </c>
      <c r="AN146" s="122" t="s">
        <v>100</v>
      </c>
      <c r="AO146" s="122" t="s">
        <v>3084</v>
      </c>
      <c r="AP146" s="122" t="s">
        <v>1223</v>
      </c>
      <c r="AQ146" s="124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1"/>
      <c r="BJ146" s="122"/>
      <c r="BK146" s="235"/>
      <c r="BL146" s="235"/>
      <c r="BM146" s="236"/>
      <c r="BN146" s="76"/>
      <c r="BO146" s="37"/>
    </row>
    <row r="147" spans="2:67" x14ac:dyDescent="0.3">
      <c r="B147" s="37"/>
      <c r="C147" s="41"/>
      <c r="D147" s="118">
        <v>44461</v>
      </c>
      <c r="E147" s="119">
        <v>133</v>
      </c>
      <c r="F147" s="232">
        <v>18143.259999999998</v>
      </c>
      <c r="G147" s="233">
        <v>-1.0000000001582521E-2</v>
      </c>
      <c r="H147" s="233">
        <v>15640.75</v>
      </c>
      <c r="I147" s="233">
        <v>2502.52</v>
      </c>
      <c r="J147" s="233">
        <v>18143.259999999998</v>
      </c>
      <c r="K147" s="233">
        <v>0</v>
      </c>
      <c r="L147" s="233">
        <v>0</v>
      </c>
      <c r="M147" s="233">
        <v>0</v>
      </c>
      <c r="N147" s="233">
        <v>0</v>
      </c>
      <c r="O147" s="233">
        <v>18143.259999999998</v>
      </c>
      <c r="P147" s="123"/>
      <c r="Q147" s="636"/>
      <c r="R147" s="122" t="s">
        <v>3077</v>
      </c>
      <c r="S147" s="234"/>
      <c r="T147" s="122" t="s">
        <v>93</v>
      </c>
      <c r="U147" s="122" t="s">
        <v>94</v>
      </c>
      <c r="V147" s="122" t="s">
        <v>198</v>
      </c>
      <c r="W147" s="122" t="s">
        <v>1224</v>
      </c>
      <c r="X147" s="122" t="s">
        <v>19</v>
      </c>
      <c r="Y147" s="122">
        <v>133</v>
      </c>
      <c r="Z147" s="122" t="s">
        <v>1225</v>
      </c>
      <c r="AA147" s="122" t="s">
        <v>96</v>
      </c>
      <c r="AB147" s="122" t="s">
        <v>3078</v>
      </c>
      <c r="AC147" s="122" t="s">
        <v>3082</v>
      </c>
      <c r="AD147" s="122" t="s">
        <v>97</v>
      </c>
      <c r="AE147" s="123">
        <v>15640.74</v>
      </c>
      <c r="AF147" s="123">
        <v>0</v>
      </c>
      <c r="AG147" s="123">
        <v>2502.52</v>
      </c>
      <c r="AH147" s="123">
        <v>0</v>
      </c>
      <c r="AI147" s="123">
        <v>0</v>
      </c>
      <c r="AJ147" s="123">
        <v>18143.259999999998</v>
      </c>
      <c r="AK147" s="122">
        <v>2502.52</v>
      </c>
      <c r="AL147" s="122" t="s">
        <v>98</v>
      </c>
      <c r="AM147" s="122" t="s">
        <v>104</v>
      </c>
      <c r="AN147" s="122" t="s">
        <v>105</v>
      </c>
      <c r="AO147" s="122" t="s">
        <v>3084</v>
      </c>
      <c r="AP147" s="122" t="s">
        <v>1226</v>
      </c>
      <c r="AQ147" s="124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1"/>
      <c r="BJ147" s="122"/>
      <c r="BK147" s="235"/>
      <c r="BL147" s="235"/>
      <c r="BM147" s="236"/>
      <c r="BN147" s="76"/>
      <c r="BO147" s="37"/>
    </row>
    <row r="148" spans="2:67" x14ac:dyDescent="0.3">
      <c r="B148" s="37"/>
      <c r="C148" s="41"/>
      <c r="D148" s="118">
        <v>44461</v>
      </c>
      <c r="E148" s="119">
        <v>134</v>
      </c>
      <c r="F148" s="232">
        <v>-447.99</v>
      </c>
      <c r="G148" s="233">
        <v>0</v>
      </c>
      <c r="H148" s="233">
        <v>0</v>
      </c>
      <c r="I148" s="233">
        <v>0</v>
      </c>
      <c r="J148" s="233">
        <v>0</v>
      </c>
      <c r="K148" s="233">
        <v>0</v>
      </c>
      <c r="L148" s="233">
        <v>386.1875</v>
      </c>
      <c r="M148" s="233">
        <v>61.79</v>
      </c>
      <c r="N148" s="233">
        <v>447.97750000000002</v>
      </c>
      <c r="O148" s="233">
        <v>-447.97750000000002</v>
      </c>
      <c r="P148" s="123"/>
      <c r="Q148" s="636"/>
      <c r="R148" s="122" t="s">
        <v>3077</v>
      </c>
      <c r="S148" s="234"/>
      <c r="T148" s="122" t="s">
        <v>93</v>
      </c>
      <c r="U148" s="122" t="s">
        <v>115</v>
      </c>
      <c r="V148" s="122" t="s">
        <v>274</v>
      </c>
      <c r="W148" s="122" t="s">
        <v>1227</v>
      </c>
      <c r="X148" s="122" t="s">
        <v>117</v>
      </c>
      <c r="Y148" s="122">
        <v>134</v>
      </c>
      <c r="Z148" s="122" t="s">
        <v>1228</v>
      </c>
      <c r="AA148" s="122" t="s">
        <v>96</v>
      </c>
      <c r="AB148" s="122" t="s">
        <v>3078</v>
      </c>
      <c r="AC148" s="122" t="s">
        <v>3082</v>
      </c>
      <c r="AD148" s="122" t="s">
        <v>118</v>
      </c>
      <c r="AE148" s="123">
        <v>386.2</v>
      </c>
      <c r="AF148" s="123">
        <v>0</v>
      </c>
      <c r="AG148" s="123">
        <v>61.79</v>
      </c>
      <c r="AH148" s="123">
        <v>0</v>
      </c>
      <c r="AI148" s="123">
        <v>0</v>
      </c>
      <c r="AJ148" s="123">
        <v>447.99</v>
      </c>
      <c r="AK148" s="122">
        <v>61.79</v>
      </c>
      <c r="AL148" s="122" t="s">
        <v>98</v>
      </c>
      <c r="AM148" s="122" t="s">
        <v>104</v>
      </c>
      <c r="AN148" s="122" t="s">
        <v>100</v>
      </c>
      <c r="AO148" s="122" t="s">
        <v>3084</v>
      </c>
      <c r="AP148" s="122" t="s">
        <v>1229</v>
      </c>
      <c r="AQ148" s="124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1"/>
      <c r="BJ148" s="122"/>
      <c r="BK148" s="235"/>
      <c r="BL148" s="235"/>
      <c r="BM148" s="236"/>
      <c r="BN148" s="76"/>
      <c r="BO148" s="37"/>
    </row>
    <row r="149" spans="2:67" x14ac:dyDescent="0.3">
      <c r="B149" s="37"/>
      <c r="C149" s="41"/>
      <c r="D149" s="118">
        <v>44461</v>
      </c>
      <c r="E149" s="119">
        <v>135</v>
      </c>
      <c r="F149" s="232">
        <v>509927.59</v>
      </c>
      <c r="G149" s="233">
        <v>509927.59</v>
      </c>
      <c r="H149" s="233">
        <v>0</v>
      </c>
      <c r="I149" s="233">
        <v>0</v>
      </c>
      <c r="J149" s="233">
        <v>509927.59</v>
      </c>
      <c r="K149" s="233">
        <v>0</v>
      </c>
      <c r="L149" s="233">
        <v>0</v>
      </c>
      <c r="M149" s="233">
        <v>0</v>
      </c>
      <c r="N149" s="233">
        <v>0</v>
      </c>
      <c r="O149" s="233">
        <v>509927.59</v>
      </c>
      <c r="P149" s="123"/>
      <c r="Q149" s="636"/>
      <c r="R149" s="122" t="s">
        <v>3077</v>
      </c>
      <c r="S149" s="234"/>
      <c r="T149" s="122" t="s">
        <v>93</v>
      </c>
      <c r="U149" s="122" t="s">
        <v>94</v>
      </c>
      <c r="V149" s="122" t="s">
        <v>524</v>
      </c>
      <c r="W149" s="122" t="s">
        <v>1230</v>
      </c>
      <c r="X149" s="122" t="s">
        <v>19</v>
      </c>
      <c r="Y149" s="122">
        <v>135</v>
      </c>
      <c r="Z149" s="122" t="s">
        <v>1231</v>
      </c>
      <c r="AA149" s="122" t="s">
        <v>96</v>
      </c>
      <c r="AB149" s="122" t="s">
        <v>3078</v>
      </c>
      <c r="AC149" s="122" t="s">
        <v>3082</v>
      </c>
      <c r="AD149" s="122" t="s">
        <v>97</v>
      </c>
      <c r="AE149" s="123">
        <v>509927.59</v>
      </c>
      <c r="AF149" s="123">
        <v>0</v>
      </c>
      <c r="AG149" s="123">
        <v>0</v>
      </c>
      <c r="AH149" s="123">
        <v>0</v>
      </c>
      <c r="AI149" s="123">
        <v>0</v>
      </c>
      <c r="AJ149" s="123">
        <v>509927.59</v>
      </c>
      <c r="AK149" s="122">
        <v>0</v>
      </c>
      <c r="AL149" s="122" t="s">
        <v>98</v>
      </c>
      <c r="AM149" s="122" t="s">
        <v>104</v>
      </c>
      <c r="AN149" s="122" t="s">
        <v>105</v>
      </c>
      <c r="AO149" s="122" t="s">
        <v>3084</v>
      </c>
      <c r="AP149" s="122" t="s">
        <v>1232</v>
      </c>
      <c r="AQ149" s="124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1"/>
      <c r="BJ149" s="122"/>
      <c r="BK149" s="235"/>
      <c r="BL149" s="235"/>
      <c r="BM149" s="236"/>
      <c r="BN149" s="76"/>
      <c r="BO149" s="37"/>
    </row>
    <row r="150" spans="2:67" x14ac:dyDescent="0.3">
      <c r="B150" s="37"/>
      <c r="C150" s="41"/>
      <c r="D150" s="118">
        <v>44461</v>
      </c>
      <c r="E150" s="119">
        <v>136</v>
      </c>
      <c r="F150" s="232">
        <v>61248.22</v>
      </c>
      <c r="G150" s="233">
        <v>2.500000000509317E-3</v>
      </c>
      <c r="H150" s="233">
        <v>52800.1875</v>
      </c>
      <c r="I150" s="233">
        <v>8448.0300000000007</v>
      </c>
      <c r="J150" s="233">
        <v>61248.22</v>
      </c>
      <c r="K150" s="233">
        <v>0</v>
      </c>
      <c r="L150" s="233">
        <v>0</v>
      </c>
      <c r="M150" s="233">
        <v>0</v>
      </c>
      <c r="N150" s="233">
        <v>0</v>
      </c>
      <c r="O150" s="233">
        <v>61248.22</v>
      </c>
      <c r="P150" s="123"/>
      <c r="Q150" s="636"/>
      <c r="R150" s="122" t="s">
        <v>3077</v>
      </c>
      <c r="S150" s="234"/>
      <c r="T150" s="122" t="s">
        <v>93</v>
      </c>
      <c r="U150" s="122" t="s">
        <v>94</v>
      </c>
      <c r="V150" s="122" t="s">
        <v>524</v>
      </c>
      <c r="W150" s="122" t="s">
        <v>1233</v>
      </c>
      <c r="X150" s="122" t="s">
        <v>19</v>
      </c>
      <c r="Y150" s="122">
        <v>136</v>
      </c>
      <c r="Z150" s="122" t="s">
        <v>1234</v>
      </c>
      <c r="AA150" s="122" t="s">
        <v>96</v>
      </c>
      <c r="AB150" s="122" t="s">
        <v>3078</v>
      </c>
      <c r="AC150" s="122" t="s">
        <v>3082</v>
      </c>
      <c r="AD150" s="122" t="s">
        <v>97</v>
      </c>
      <c r="AE150" s="123">
        <v>52800.19</v>
      </c>
      <c r="AF150" s="123">
        <v>0</v>
      </c>
      <c r="AG150" s="123">
        <v>8448.0300000000007</v>
      </c>
      <c r="AH150" s="123">
        <v>0</v>
      </c>
      <c r="AI150" s="123">
        <v>0</v>
      </c>
      <c r="AJ150" s="123">
        <v>61248.22</v>
      </c>
      <c r="AK150" s="122">
        <v>8448.0300000000007</v>
      </c>
      <c r="AL150" s="122" t="s">
        <v>98</v>
      </c>
      <c r="AM150" s="122" t="s">
        <v>104</v>
      </c>
      <c r="AN150" s="122" t="s">
        <v>105</v>
      </c>
      <c r="AO150" s="122" t="s">
        <v>3084</v>
      </c>
      <c r="AP150" s="122" t="s">
        <v>1235</v>
      </c>
      <c r="AQ150" s="124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1"/>
      <c r="BJ150" s="122"/>
      <c r="BK150" s="235"/>
      <c r="BL150" s="235"/>
      <c r="BM150" s="236"/>
      <c r="BN150" s="76"/>
      <c r="BO150" s="37"/>
    </row>
    <row r="151" spans="2:67" x14ac:dyDescent="0.3">
      <c r="B151" s="37"/>
      <c r="C151" s="41"/>
      <c r="D151" s="118">
        <v>44468</v>
      </c>
      <c r="E151" s="119">
        <v>137</v>
      </c>
      <c r="F151" s="232">
        <v>8345.7999999999993</v>
      </c>
      <c r="G151" s="233">
        <v>8345.7999999999993</v>
      </c>
      <c r="H151" s="233">
        <v>0</v>
      </c>
      <c r="I151" s="233">
        <v>0</v>
      </c>
      <c r="J151" s="233">
        <v>8345.7999999999993</v>
      </c>
      <c r="K151" s="233">
        <v>0</v>
      </c>
      <c r="L151" s="233">
        <v>0</v>
      </c>
      <c r="M151" s="233">
        <v>0</v>
      </c>
      <c r="N151" s="233">
        <v>0</v>
      </c>
      <c r="O151" s="233">
        <v>8345.7999999999993</v>
      </c>
      <c r="P151" s="123">
        <v>944152.91</v>
      </c>
      <c r="Q151" s="636" t="s">
        <v>834</v>
      </c>
      <c r="R151" s="122" t="s">
        <v>3077</v>
      </c>
      <c r="S151" s="234"/>
      <c r="T151" s="122" t="s">
        <v>93</v>
      </c>
      <c r="U151" s="122" t="s">
        <v>94</v>
      </c>
      <c r="V151" s="122" t="s">
        <v>221</v>
      </c>
      <c r="W151" s="122" t="s">
        <v>1236</v>
      </c>
      <c r="X151" s="122" t="s">
        <v>19</v>
      </c>
      <c r="Y151" s="122">
        <v>137</v>
      </c>
      <c r="Z151" s="122" t="s">
        <v>1237</v>
      </c>
      <c r="AA151" s="122" t="s">
        <v>96</v>
      </c>
      <c r="AB151" s="122" t="s">
        <v>3078</v>
      </c>
      <c r="AC151" s="122" t="s">
        <v>3082</v>
      </c>
      <c r="AD151" s="122" t="s">
        <v>97</v>
      </c>
      <c r="AE151" s="123">
        <v>8345.7999999999993</v>
      </c>
      <c r="AF151" s="123">
        <v>0</v>
      </c>
      <c r="AG151" s="123">
        <v>0</v>
      </c>
      <c r="AH151" s="123">
        <v>0</v>
      </c>
      <c r="AI151" s="123">
        <v>0</v>
      </c>
      <c r="AJ151" s="123">
        <v>8345.7999999999993</v>
      </c>
      <c r="AK151" s="122">
        <v>0</v>
      </c>
      <c r="AL151" s="122" t="s">
        <v>98</v>
      </c>
      <c r="AM151" s="122" t="s">
        <v>104</v>
      </c>
      <c r="AN151" s="122" t="s">
        <v>105</v>
      </c>
      <c r="AO151" s="122" t="s">
        <v>3084</v>
      </c>
      <c r="AP151" s="122" t="s">
        <v>1238</v>
      </c>
      <c r="AQ151" s="124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1"/>
      <c r="BJ151" s="122" t="s">
        <v>1339</v>
      </c>
      <c r="BK151" s="119" t="s">
        <v>485</v>
      </c>
      <c r="BL151" s="119" t="s">
        <v>3086</v>
      </c>
      <c r="BM151" s="197">
        <v>944152.91</v>
      </c>
      <c r="BN151" s="76"/>
      <c r="BO151" s="37"/>
    </row>
    <row r="152" spans="2:67" x14ac:dyDescent="0.3">
      <c r="B152" s="37"/>
      <c r="C152" s="41"/>
      <c r="D152" s="118">
        <v>44468</v>
      </c>
      <c r="E152" s="119">
        <v>138</v>
      </c>
      <c r="F152" s="232">
        <v>132537.54999999999</v>
      </c>
      <c r="G152" s="233">
        <v>132537.54999999999</v>
      </c>
      <c r="H152" s="233">
        <v>0</v>
      </c>
      <c r="I152" s="233">
        <v>0</v>
      </c>
      <c r="J152" s="233">
        <v>132537.54999999999</v>
      </c>
      <c r="K152" s="233">
        <v>0</v>
      </c>
      <c r="L152" s="233">
        <v>0</v>
      </c>
      <c r="M152" s="233">
        <v>0</v>
      </c>
      <c r="N152" s="233">
        <v>0</v>
      </c>
      <c r="O152" s="233">
        <v>132537.54999999999</v>
      </c>
      <c r="P152" s="123"/>
      <c r="Q152" s="636"/>
      <c r="R152" s="122" t="s">
        <v>3077</v>
      </c>
      <c r="S152" s="234"/>
      <c r="T152" s="122" t="s">
        <v>93</v>
      </c>
      <c r="U152" s="122" t="s">
        <v>94</v>
      </c>
      <c r="V152" s="122" t="s">
        <v>231</v>
      </c>
      <c r="W152" s="122" t="s">
        <v>1239</v>
      </c>
      <c r="X152" s="122" t="s">
        <v>19</v>
      </c>
      <c r="Y152" s="122">
        <v>138</v>
      </c>
      <c r="Z152" s="122" t="s">
        <v>1240</v>
      </c>
      <c r="AA152" s="122" t="s">
        <v>96</v>
      </c>
      <c r="AB152" s="122" t="s">
        <v>3078</v>
      </c>
      <c r="AC152" s="122" t="s">
        <v>3082</v>
      </c>
      <c r="AD152" s="122" t="s">
        <v>97</v>
      </c>
      <c r="AE152" s="123">
        <v>132537.54999999999</v>
      </c>
      <c r="AF152" s="123">
        <v>0</v>
      </c>
      <c r="AG152" s="123">
        <v>0</v>
      </c>
      <c r="AH152" s="123">
        <v>0</v>
      </c>
      <c r="AI152" s="123">
        <v>0</v>
      </c>
      <c r="AJ152" s="123">
        <v>132537.54999999999</v>
      </c>
      <c r="AK152" s="122">
        <v>0</v>
      </c>
      <c r="AL152" s="122" t="s">
        <v>98</v>
      </c>
      <c r="AM152" s="122" t="s">
        <v>104</v>
      </c>
      <c r="AN152" s="122" t="s">
        <v>105</v>
      </c>
      <c r="AO152" s="122" t="s">
        <v>3084</v>
      </c>
      <c r="AP152" s="122" t="s">
        <v>1241</v>
      </c>
      <c r="AQ152" s="124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1"/>
      <c r="BJ152" s="122"/>
      <c r="BK152" s="235"/>
      <c r="BL152" s="235"/>
      <c r="BM152" s="236"/>
      <c r="BN152" s="76"/>
      <c r="BO152" s="37"/>
    </row>
    <row r="153" spans="2:67" x14ac:dyDescent="0.3">
      <c r="B153" s="37"/>
      <c r="C153" s="41"/>
      <c r="D153" s="118">
        <v>44468</v>
      </c>
      <c r="E153" s="119">
        <v>139</v>
      </c>
      <c r="F153" s="232">
        <v>-658.54</v>
      </c>
      <c r="G153" s="233">
        <v>0</v>
      </c>
      <c r="H153" s="233">
        <v>0</v>
      </c>
      <c r="I153" s="233">
        <v>0</v>
      </c>
      <c r="J153" s="233">
        <v>0</v>
      </c>
      <c r="K153" s="233">
        <v>658.54</v>
      </c>
      <c r="L153" s="233">
        <v>0</v>
      </c>
      <c r="M153" s="233">
        <v>0</v>
      </c>
      <c r="N153" s="233">
        <v>658.54</v>
      </c>
      <c r="O153" s="233">
        <v>-658.54</v>
      </c>
      <c r="P153" s="123"/>
      <c r="Q153" s="636"/>
      <c r="R153" s="122" t="s">
        <v>3077</v>
      </c>
      <c r="S153" s="234"/>
      <c r="T153" s="122" t="s">
        <v>93</v>
      </c>
      <c r="U153" s="122" t="s">
        <v>115</v>
      </c>
      <c r="V153" s="122" t="s">
        <v>521</v>
      </c>
      <c r="W153" s="122" t="s">
        <v>1242</v>
      </c>
      <c r="X153" s="122" t="s">
        <v>117</v>
      </c>
      <c r="Y153" s="122">
        <v>139</v>
      </c>
      <c r="Z153" s="122" t="s">
        <v>1243</v>
      </c>
      <c r="AA153" s="122" t="s">
        <v>96</v>
      </c>
      <c r="AB153" s="122" t="s">
        <v>3078</v>
      </c>
      <c r="AC153" s="122" t="s">
        <v>3082</v>
      </c>
      <c r="AD153" s="122" t="s">
        <v>118</v>
      </c>
      <c r="AE153" s="123">
        <v>658.54</v>
      </c>
      <c r="AF153" s="123">
        <v>0</v>
      </c>
      <c r="AG153" s="123">
        <v>0</v>
      </c>
      <c r="AH153" s="123">
        <v>0</v>
      </c>
      <c r="AI153" s="123">
        <v>0</v>
      </c>
      <c r="AJ153" s="123">
        <v>658.54</v>
      </c>
      <c r="AK153" s="122">
        <v>0</v>
      </c>
      <c r="AL153" s="122" t="s">
        <v>98</v>
      </c>
      <c r="AM153" s="122" t="s">
        <v>104</v>
      </c>
      <c r="AN153" s="122" t="s">
        <v>100</v>
      </c>
      <c r="AO153" s="122" t="s">
        <v>3084</v>
      </c>
      <c r="AP153" s="122" t="s">
        <v>1244</v>
      </c>
      <c r="AQ153" s="124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1"/>
      <c r="BJ153" s="122"/>
      <c r="BK153" s="235"/>
      <c r="BL153" s="235"/>
      <c r="BM153" s="236"/>
      <c r="BN153" s="76"/>
      <c r="BO153" s="37"/>
    </row>
    <row r="154" spans="2:67" x14ac:dyDescent="0.3">
      <c r="B154" s="37"/>
      <c r="C154" s="41"/>
      <c r="D154" s="118">
        <v>44468</v>
      </c>
      <c r="E154" s="119">
        <v>140</v>
      </c>
      <c r="F154" s="232">
        <v>1152.1099999999999</v>
      </c>
      <c r="G154" s="233">
        <v>1.2499999999903366E-2</v>
      </c>
      <c r="H154" s="233">
        <v>993.1875</v>
      </c>
      <c r="I154" s="233">
        <v>158.91</v>
      </c>
      <c r="J154" s="233">
        <v>1152.1099999999999</v>
      </c>
      <c r="K154" s="233">
        <v>0</v>
      </c>
      <c r="L154" s="233">
        <v>0</v>
      </c>
      <c r="M154" s="233">
        <v>0</v>
      </c>
      <c r="N154" s="233">
        <v>0</v>
      </c>
      <c r="O154" s="233">
        <v>1152.1099999999999</v>
      </c>
      <c r="P154" s="123"/>
      <c r="Q154" s="636"/>
      <c r="R154" s="122" t="s">
        <v>3077</v>
      </c>
      <c r="S154" s="234"/>
      <c r="T154" s="122" t="s">
        <v>93</v>
      </c>
      <c r="U154" s="122" t="s">
        <v>94</v>
      </c>
      <c r="V154" s="122" t="s">
        <v>231</v>
      </c>
      <c r="W154" s="122" t="s">
        <v>1245</v>
      </c>
      <c r="X154" s="122" t="s">
        <v>19</v>
      </c>
      <c r="Y154" s="122">
        <v>140</v>
      </c>
      <c r="Z154" s="122" t="s">
        <v>1246</v>
      </c>
      <c r="AA154" s="122" t="s">
        <v>96</v>
      </c>
      <c r="AB154" s="122" t="s">
        <v>3078</v>
      </c>
      <c r="AC154" s="122" t="s">
        <v>3082</v>
      </c>
      <c r="AD154" s="122" t="s">
        <v>97</v>
      </c>
      <c r="AE154" s="123">
        <v>993.2</v>
      </c>
      <c r="AF154" s="123">
        <v>0</v>
      </c>
      <c r="AG154" s="123">
        <v>158.91</v>
      </c>
      <c r="AH154" s="123">
        <v>0</v>
      </c>
      <c r="AI154" s="123">
        <v>0</v>
      </c>
      <c r="AJ154" s="123">
        <v>1152.1099999999999</v>
      </c>
      <c r="AK154" s="122">
        <v>158.91</v>
      </c>
      <c r="AL154" s="122" t="s">
        <v>98</v>
      </c>
      <c r="AM154" s="122" t="s">
        <v>104</v>
      </c>
      <c r="AN154" s="122" t="s">
        <v>105</v>
      </c>
      <c r="AO154" s="122" t="s">
        <v>3084</v>
      </c>
      <c r="AP154" s="122" t="s">
        <v>1247</v>
      </c>
      <c r="AQ154" s="124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1"/>
      <c r="BJ154" s="122"/>
      <c r="BK154" s="235"/>
      <c r="BL154" s="235"/>
      <c r="BM154" s="236"/>
      <c r="BN154" s="76"/>
      <c r="BO154" s="37"/>
    </row>
    <row r="155" spans="2:67" x14ac:dyDescent="0.3">
      <c r="B155" s="37"/>
      <c r="C155" s="41"/>
      <c r="D155" s="118">
        <v>44468</v>
      </c>
      <c r="E155" s="119">
        <v>141</v>
      </c>
      <c r="F155" s="232">
        <v>-115.15</v>
      </c>
      <c r="G155" s="233">
        <v>0</v>
      </c>
      <c r="H155" s="233">
        <v>0</v>
      </c>
      <c r="I155" s="233">
        <v>0</v>
      </c>
      <c r="J155" s="233">
        <v>0</v>
      </c>
      <c r="K155" s="233">
        <v>0</v>
      </c>
      <c r="L155" s="233">
        <v>99.25</v>
      </c>
      <c r="M155" s="233">
        <v>15.88</v>
      </c>
      <c r="N155" s="233">
        <v>115.13</v>
      </c>
      <c r="O155" s="233">
        <v>-115.13</v>
      </c>
      <c r="P155" s="123"/>
      <c r="Q155" s="636"/>
      <c r="R155" s="122" t="s">
        <v>3077</v>
      </c>
      <c r="S155" s="234"/>
      <c r="T155" s="122" t="s">
        <v>93</v>
      </c>
      <c r="U155" s="122" t="s">
        <v>115</v>
      </c>
      <c r="V155" s="122" t="s">
        <v>265</v>
      </c>
      <c r="W155" s="122" t="s">
        <v>1248</v>
      </c>
      <c r="X155" s="122" t="s">
        <v>117</v>
      </c>
      <c r="Y155" s="122">
        <v>141</v>
      </c>
      <c r="Z155" s="122" t="s">
        <v>1249</v>
      </c>
      <c r="AA155" s="122" t="s">
        <v>96</v>
      </c>
      <c r="AB155" s="122" t="s">
        <v>3078</v>
      </c>
      <c r="AC155" s="122" t="s">
        <v>3082</v>
      </c>
      <c r="AD155" s="122" t="s">
        <v>118</v>
      </c>
      <c r="AE155" s="123">
        <v>99.27</v>
      </c>
      <c r="AF155" s="123">
        <v>0</v>
      </c>
      <c r="AG155" s="123">
        <v>15.88</v>
      </c>
      <c r="AH155" s="123">
        <v>0</v>
      </c>
      <c r="AI155" s="123">
        <v>0</v>
      </c>
      <c r="AJ155" s="123">
        <v>115.15</v>
      </c>
      <c r="AK155" s="122">
        <v>15.88</v>
      </c>
      <c r="AL155" s="122" t="s">
        <v>98</v>
      </c>
      <c r="AM155" s="122" t="s">
        <v>104</v>
      </c>
      <c r="AN155" s="122" t="s">
        <v>100</v>
      </c>
      <c r="AO155" s="122" t="s">
        <v>3084</v>
      </c>
      <c r="AP155" s="122" t="s">
        <v>1250</v>
      </c>
      <c r="AQ155" s="124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1"/>
      <c r="BJ155" s="122"/>
      <c r="BK155" s="235"/>
      <c r="BL155" s="235"/>
      <c r="BM155" s="236"/>
      <c r="BN155" s="76"/>
      <c r="BO155" s="37"/>
    </row>
    <row r="156" spans="2:67" x14ac:dyDescent="0.3">
      <c r="B156" s="37"/>
      <c r="C156" s="41"/>
      <c r="D156" s="118">
        <v>44468</v>
      </c>
      <c r="E156" s="119">
        <v>142</v>
      </c>
      <c r="F156" s="232">
        <v>166735.57</v>
      </c>
      <c r="G156" s="233">
        <v>166735.57</v>
      </c>
      <c r="H156" s="233">
        <v>0</v>
      </c>
      <c r="I156" s="233">
        <v>0</v>
      </c>
      <c r="J156" s="233">
        <v>166735.57</v>
      </c>
      <c r="K156" s="233">
        <v>0</v>
      </c>
      <c r="L156" s="233">
        <v>0</v>
      </c>
      <c r="M156" s="233">
        <v>0</v>
      </c>
      <c r="N156" s="233">
        <v>0</v>
      </c>
      <c r="O156" s="233">
        <v>166735.57</v>
      </c>
      <c r="P156" s="123"/>
      <c r="Q156" s="636"/>
      <c r="R156" s="122" t="s">
        <v>3077</v>
      </c>
      <c r="S156" s="234"/>
      <c r="T156" s="122" t="s">
        <v>93</v>
      </c>
      <c r="U156" s="122" t="s">
        <v>94</v>
      </c>
      <c r="V156" s="122" t="s">
        <v>231</v>
      </c>
      <c r="W156" s="122" t="s">
        <v>1251</v>
      </c>
      <c r="X156" s="122" t="s">
        <v>19</v>
      </c>
      <c r="Y156" s="122">
        <v>142</v>
      </c>
      <c r="Z156" s="122" t="s">
        <v>1252</v>
      </c>
      <c r="AA156" s="122" t="s">
        <v>96</v>
      </c>
      <c r="AB156" s="122" t="s">
        <v>3078</v>
      </c>
      <c r="AC156" s="122" t="s">
        <v>3082</v>
      </c>
      <c r="AD156" s="122" t="s">
        <v>97</v>
      </c>
      <c r="AE156" s="123">
        <v>166735.57</v>
      </c>
      <c r="AF156" s="123">
        <v>0</v>
      </c>
      <c r="AG156" s="123">
        <v>0</v>
      </c>
      <c r="AH156" s="123">
        <v>0</v>
      </c>
      <c r="AI156" s="123">
        <v>0</v>
      </c>
      <c r="AJ156" s="123">
        <v>166735.57</v>
      </c>
      <c r="AK156" s="122">
        <v>0</v>
      </c>
      <c r="AL156" s="122" t="s">
        <v>98</v>
      </c>
      <c r="AM156" s="122" t="s">
        <v>104</v>
      </c>
      <c r="AN156" s="122" t="s">
        <v>105</v>
      </c>
      <c r="AO156" s="122" t="s">
        <v>3084</v>
      </c>
      <c r="AP156" s="122" t="s">
        <v>1253</v>
      </c>
      <c r="AQ156" s="124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1"/>
      <c r="BJ156" s="122"/>
      <c r="BK156" s="235"/>
      <c r="BL156" s="235"/>
      <c r="BM156" s="236"/>
      <c r="BN156" s="76"/>
      <c r="BO156" s="37"/>
    </row>
    <row r="157" spans="2:67" x14ac:dyDescent="0.3">
      <c r="B157" s="37"/>
      <c r="C157" s="41"/>
      <c r="D157" s="118">
        <v>44468</v>
      </c>
      <c r="E157" s="119">
        <v>143</v>
      </c>
      <c r="F157" s="232">
        <v>-22336.38</v>
      </c>
      <c r="G157" s="233">
        <v>0</v>
      </c>
      <c r="H157" s="233">
        <v>0</v>
      </c>
      <c r="I157" s="233">
        <v>0</v>
      </c>
      <c r="J157" s="233">
        <v>0</v>
      </c>
      <c r="K157" s="233">
        <v>22336.38</v>
      </c>
      <c r="L157" s="233">
        <v>0</v>
      </c>
      <c r="M157" s="233">
        <v>0</v>
      </c>
      <c r="N157" s="233">
        <v>22336.38</v>
      </c>
      <c r="O157" s="233">
        <v>-22336.38</v>
      </c>
      <c r="P157" s="123"/>
      <c r="Q157" s="636"/>
      <c r="R157" s="122" t="s">
        <v>3077</v>
      </c>
      <c r="S157" s="234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3"/>
      <c r="AF157" s="123"/>
      <c r="AG157" s="123"/>
      <c r="AH157" s="123"/>
      <c r="AI157" s="123"/>
      <c r="AJ157" s="123"/>
      <c r="AK157" s="122"/>
      <c r="AL157" s="122"/>
      <c r="AM157" s="122"/>
      <c r="AN157" s="122"/>
      <c r="AO157" s="122"/>
      <c r="AP157" s="122"/>
      <c r="AQ157" s="124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1"/>
      <c r="BJ157" s="122"/>
      <c r="BK157" s="235"/>
      <c r="BL157" s="235"/>
      <c r="BM157" s="236"/>
      <c r="BN157" s="76"/>
      <c r="BO157" s="37"/>
    </row>
    <row r="158" spans="2:67" x14ac:dyDescent="0.3">
      <c r="B158" s="37"/>
      <c r="C158" s="41"/>
      <c r="D158" s="118">
        <v>44468</v>
      </c>
      <c r="E158" s="119">
        <v>144</v>
      </c>
      <c r="F158" s="232">
        <v>14805.24</v>
      </c>
      <c r="G158" s="233">
        <v>1.4999999999872671E-2</v>
      </c>
      <c r="H158" s="233">
        <v>12763.125</v>
      </c>
      <c r="I158" s="233">
        <v>2042.1</v>
      </c>
      <c r="J158" s="233">
        <v>14805.24</v>
      </c>
      <c r="K158" s="233">
        <v>0</v>
      </c>
      <c r="L158" s="233">
        <v>0</v>
      </c>
      <c r="M158" s="233">
        <v>0</v>
      </c>
      <c r="N158" s="233">
        <v>0</v>
      </c>
      <c r="O158" s="233">
        <v>14805.24</v>
      </c>
      <c r="P158" s="123"/>
      <c r="Q158" s="636"/>
      <c r="R158" s="122" t="s">
        <v>3077</v>
      </c>
      <c r="S158" s="234"/>
      <c r="T158" s="122" t="s">
        <v>93</v>
      </c>
      <c r="U158" s="122" t="s">
        <v>94</v>
      </c>
      <c r="V158" s="122" t="s">
        <v>231</v>
      </c>
      <c r="W158" s="122" t="s">
        <v>1254</v>
      </c>
      <c r="X158" s="122" t="s">
        <v>19</v>
      </c>
      <c r="Y158" s="122">
        <v>144</v>
      </c>
      <c r="Z158" s="122" t="s">
        <v>1255</v>
      </c>
      <c r="AA158" s="122" t="s">
        <v>96</v>
      </c>
      <c r="AB158" s="122" t="s">
        <v>3078</v>
      </c>
      <c r="AC158" s="122" t="s">
        <v>3083</v>
      </c>
      <c r="AD158" s="122" t="s">
        <v>97</v>
      </c>
      <c r="AE158" s="123">
        <v>12763.14</v>
      </c>
      <c r="AF158" s="123">
        <v>0</v>
      </c>
      <c r="AG158" s="123">
        <v>2042.1</v>
      </c>
      <c r="AH158" s="123">
        <v>0</v>
      </c>
      <c r="AI158" s="123">
        <v>0</v>
      </c>
      <c r="AJ158" s="123">
        <v>14805.24</v>
      </c>
      <c r="AK158" s="122">
        <v>2042.1</v>
      </c>
      <c r="AL158" s="122" t="s">
        <v>98</v>
      </c>
      <c r="AM158" s="122" t="s">
        <v>104</v>
      </c>
      <c r="AN158" s="122" t="s">
        <v>105</v>
      </c>
      <c r="AO158" s="122" t="s">
        <v>3084</v>
      </c>
      <c r="AP158" s="122" t="s">
        <v>1256</v>
      </c>
      <c r="AQ158" s="124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1"/>
      <c r="BJ158" s="122"/>
      <c r="BK158" s="235"/>
      <c r="BL158" s="235"/>
      <c r="BM158" s="236"/>
      <c r="BN158" s="76"/>
      <c r="BO158" s="37"/>
    </row>
    <row r="159" spans="2:67" x14ac:dyDescent="0.3">
      <c r="B159" s="37"/>
      <c r="C159" s="41"/>
      <c r="D159" s="118">
        <v>44468</v>
      </c>
      <c r="E159" s="119">
        <v>145</v>
      </c>
      <c r="F159" s="232">
        <v>37947.5</v>
      </c>
      <c r="G159" s="233">
        <v>-1.5000000000327418E-2</v>
      </c>
      <c r="H159" s="233">
        <v>32713.375</v>
      </c>
      <c r="I159" s="233">
        <v>5234.1400000000003</v>
      </c>
      <c r="J159" s="233">
        <v>37947.5</v>
      </c>
      <c r="K159" s="233">
        <v>0</v>
      </c>
      <c r="L159" s="233">
        <v>0</v>
      </c>
      <c r="M159" s="233">
        <v>0</v>
      </c>
      <c r="N159" s="233">
        <v>0</v>
      </c>
      <c r="O159" s="233">
        <v>37947.5</v>
      </c>
      <c r="P159" s="123"/>
      <c r="Q159" s="636"/>
      <c r="R159" s="122" t="s">
        <v>3077</v>
      </c>
      <c r="S159" s="234"/>
      <c r="T159" s="122" t="s">
        <v>93</v>
      </c>
      <c r="U159" s="122" t="s">
        <v>94</v>
      </c>
      <c r="V159" s="122" t="s">
        <v>231</v>
      </c>
      <c r="W159" s="122" t="s">
        <v>1257</v>
      </c>
      <c r="X159" s="122" t="s">
        <v>19</v>
      </c>
      <c r="Y159" s="122">
        <v>145</v>
      </c>
      <c r="Z159" s="122" t="s">
        <v>1258</v>
      </c>
      <c r="AA159" s="122" t="s">
        <v>96</v>
      </c>
      <c r="AB159" s="122" t="s">
        <v>3078</v>
      </c>
      <c r="AC159" s="122" t="s">
        <v>3083</v>
      </c>
      <c r="AD159" s="122" t="s">
        <v>97</v>
      </c>
      <c r="AE159" s="123">
        <v>32713.360000000001</v>
      </c>
      <c r="AF159" s="123">
        <v>0</v>
      </c>
      <c r="AG159" s="123">
        <v>5234.1400000000003</v>
      </c>
      <c r="AH159" s="123">
        <v>0</v>
      </c>
      <c r="AI159" s="123">
        <v>0</v>
      </c>
      <c r="AJ159" s="123">
        <v>37947.5</v>
      </c>
      <c r="AK159" s="122">
        <v>5234.1400000000003</v>
      </c>
      <c r="AL159" s="122" t="s">
        <v>98</v>
      </c>
      <c r="AM159" s="122" t="s">
        <v>104</v>
      </c>
      <c r="AN159" s="122" t="s">
        <v>105</v>
      </c>
      <c r="AO159" s="122" t="s">
        <v>3084</v>
      </c>
      <c r="AP159" s="122" t="s">
        <v>1259</v>
      </c>
      <c r="AQ159" s="124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1"/>
      <c r="BJ159" s="122"/>
      <c r="BK159" s="235"/>
      <c r="BL159" s="235"/>
      <c r="BM159" s="236"/>
      <c r="BN159" s="76"/>
      <c r="BO159" s="37"/>
    </row>
    <row r="160" spans="2:67" x14ac:dyDescent="0.3">
      <c r="B160" s="37"/>
      <c r="C160" s="41"/>
      <c r="D160" s="118">
        <v>44468</v>
      </c>
      <c r="E160" s="119">
        <v>146</v>
      </c>
      <c r="F160" s="232">
        <v>194240.94</v>
      </c>
      <c r="G160" s="233">
        <v>194240.94</v>
      </c>
      <c r="H160" s="233">
        <v>0</v>
      </c>
      <c r="I160" s="233">
        <v>0</v>
      </c>
      <c r="J160" s="233">
        <v>194240.94</v>
      </c>
      <c r="K160" s="233">
        <v>0</v>
      </c>
      <c r="L160" s="233">
        <v>0</v>
      </c>
      <c r="M160" s="233">
        <v>0</v>
      </c>
      <c r="N160" s="233">
        <v>0</v>
      </c>
      <c r="O160" s="233">
        <v>194240.94</v>
      </c>
      <c r="P160" s="123"/>
      <c r="Q160" s="636"/>
      <c r="R160" s="122" t="s">
        <v>3077</v>
      </c>
      <c r="S160" s="234"/>
      <c r="T160" s="122" t="s">
        <v>93</v>
      </c>
      <c r="U160" s="122" t="s">
        <v>94</v>
      </c>
      <c r="V160" s="122" t="s">
        <v>231</v>
      </c>
      <c r="W160" s="122" t="s">
        <v>1260</v>
      </c>
      <c r="X160" s="122" t="s">
        <v>19</v>
      </c>
      <c r="Y160" s="122">
        <v>146</v>
      </c>
      <c r="Z160" s="122" t="s">
        <v>1261</v>
      </c>
      <c r="AA160" s="122" t="s">
        <v>96</v>
      </c>
      <c r="AB160" s="122" t="s">
        <v>3078</v>
      </c>
      <c r="AC160" s="122" t="s">
        <v>3083</v>
      </c>
      <c r="AD160" s="122" t="s">
        <v>97</v>
      </c>
      <c r="AE160" s="123">
        <v>194240.94</v>
      </c>
      <c r="AF160" s="123">
        <v>0</v>
      </c>
      <c r="AG160" s="123">
        <v>0</v>
      </c>
      <c r="AH160" s="123">
        <v>0</v>
      </c>
      <c r="AI160" s="123">
        <v>0</v>
      </c>
      <c r="AJ160" s="123">
        <v>194240.94</v>
      </c>
      <c r="AK160" s="122">
        <v>0</v>
      </c>
      <c r="AL160" s="122" t="s">
        <v>98</v>
      </c>
      <c r="AM160" s="122" t="s">
        <v>104</v>
      </c>
      <c r="AN160" s="122" t="s">
        <v>105</v>
      </c>
      <c r="AO160" s="122" t="s">
        <v>3084</v>
      </c>
      <c r="AP160" s="122" t="s">
        <v>1262</v>
      </c>
      <c r="AQ160" s="124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1"/>
      <c r="BJ160" s="122"/>
      <c r="BK160" s="235"/>
      <c r="BL160" s="235"/>
      <c r="BM160" s="236"/>
      <c r="BN160" s="76"/>
      <c r="BO160" s="37"/>
    </row>
    <row r="161" spans="2:67" x14ac:dyDescent="0.3">
      <c r="B161" s="37"/>
      <c r="C161" s="41"/>
      <c r="D161" s="118">
        <v>44468</v>
      </c>
      <c r="E161" s="119">
        <v>147</v>
      </c>
      <c r="F161" s="232">
        <v>5469.75</v>
      </c>
      <c r="G161" s="233">
        <v>-1.2500000000045475E-2</v>
      </c>
      <c r="H161" s="233">
        <v>4715.3125</v>
      </c>
      <c r="I161" s="233">
        <v>754.45</v>
      </c>
      <c r="J161" s="233">
        <v>5469.75</v>
      </c>
      <c r="K161" s="233">
        <v>0</v>
      </c>
      <c r="L161" s="233">
        <v>0</v>
      </c>
      <c r="M161" s="233">
        <v>0</v>
      </c>
      <c r="N161" s="233">
        <v>0</v>
      </c>
      <c r="O161" s="233">
        <v>5469.75</v>
      </c>
      <c r="P161" s="123"/>
      <c r="Q161" s="636"/>
      <c r="R161" s="122" t="s">
        <v>3077</v>
      </c>
      <c r="S161" s="234"/>
      <c r="T161" s="122" t="s">
        <v>93</v>
      </c>
      <c r="U161" s="122" t="s">
        <v>94</v>
      </c>
      <c r="V161" s="122" t="s">
        <v>231</v>
      </c>
      <c r="W161" s="122" t="s">
        <v>1263</v>
      </c>
      <c r="X161" s="122" t="s">
        <v>19</v>
      </c>
      <c r="Y161" s="122">
        <v>147</v>
      </c>
      <c r="Z161" s="122" t="s">
        <v>1264</v>
      </c>
      <c r="AA161" s="122" t="s">
        <v>96</v>
      </c>
      <c r="AB161" s="122" t="s">
        <v>3078</v>
      </c>
      <c r="AC161" s="122" t="s">
        <v>3083</v>
      </c>
      <c r="AD161" s="122" t="s">
        <v>97</v>
      </c>
      <c r="AE161" s="123">
        <v>4715.3</v>
      </c>
      <c r="AF161" s="123">
        <v>0</v>
      </c>
      <c r="AG161" s="123">
        <v>754.45</v>
      </c>
      <c r="AH161" s="123">
        <v>0</v>
      </c>
      <c r="AI161" s="123">
        <v>0</v>
      </c>
      <c r="AJ161" s="123">
        <v>5469.75</v>
      </c>
      <c r="AK161" s="122">
        <v>754.45</v>
      </c>
      <c r="AL161" s="122" t="s">
        <v>98</v>
      </c>
      <c r="AM161" s="122" t="s">
        <v>104</v>
      </c>
      <c r="AN161" s="122" t="s">
        <v>105</v>
      </c>
      <c r="AO161" s="122" t="s">
        <v>3084</v>
      </c>
      <c r="AP161" s="122" t="s">
        <v>1265</v>
      </c>
      <c r="AQ161" s="124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1"/>
      <c r="BJ161" s="122"/>
      <c r="BK161" s="235"/>
      <c r="BL161" s="235"/>
      <c r="BM161" s="236"/>
      <c r="BN161" s="76"/>
      <c r="BO161" s="37"/>
    </row>
    <row r="162" spans="2:67" x14ac:dyDescent="0.3">
      <c r="B162" s="37"/>
      <c r="C162" s="41"/>
      <c r="D162" s="118">
        <v>44468</v>
      </c>
      <c r="E162" s="119">
        <v>148</v>
      </c>
      <c r="F162" s="232">
        <v>149893.66</v>
      </c>
      <c r="G162" s="233">
        <v>149893.66</v>
      </c>
      <c r="H162" s="233">
        <v>0</v>
      </c>
      <c r="I162" s="233">
        <v>0</v>
      </c>
      <c r="J162" s="233">
        <v>149893.66</v>
      </c>
      <c r="K162" s="233">
        <v>0</v>
      </c>
      <c r="L162" s="233">
        <v>0</v>
      </c>
      <c r="M162" s="233">
        <v>0</v>
      </c>
      <c r="N162" s="233">
        <v>0</v>
      </c>
      <c r="O162" s="233">
        <v>149893.66</v>
      </c>
      <c r="P162" s="123"/>
      <c r="Q162" s="636"/>
      <c r="R162" s="122" t="s">
        <v>3077</v>
      </c>
      <c r="S162" s="234"/>
      <c r="T162" s="122" t="s">
        <v>93</v>
      </c>
      <c r="U162" s="122" t="s">
        <v>94</v>
      </c>
      <c r="V162" s="122" t="s">
        <v>231</v>
      </c>
      <c r="W162" s="122" t="s">
        <v>1266</v>
      </c>
      <c r="X162" s="122" t="s">
        <v>19</v>
      </c>
      <c r="Y162" s="122">
        <v>148</v>
      </c>
      <c r="Z162" s="122" t="s">
        <v>1267</v>
      </c>
      <c r="AA162" s="122" t="s">
        <v>96</v>
      </c>
      <c r="AB162" s="122" t="s">
        <v>3078</v>
      </c>
      <c r="AC162" s="122" t="s">
        <v>3083</v>
      </c>
      <c r="AD162" s="122" t="s">
        <v>97</v>
      </c>
      <c r="AE162" s="123">
        <v>149893.66</v>
      </c>
      <c r="AF162" s="123">
        <v>0</v>
      </c>
      <c r="AG162" s="123">
        <v>0</v>
      </c>
      <c r="AH162" s="123">
        <v>0</v>
      </c>
      <c r="AI162" s="123">
        <v>0</v>
      </c>
      <c r="AJ162" s="123">
        <v>149893.66</v>
      </c>
      <c r="AK162" s="122">
        <v>0</v>
      </c>
      <c r="AL162" s="122" t="s">
        <v>98</v>
      </c>
      <c r="AM162" s="122" t="s">
        <v>104</v>
      </c>
      <c r="AN162" s="122" t="s">
        <v>105</v>
      </c>
      <c r="AO162" s="122" t="s">
        <v>3084</v>
      </c>
      <c r="AP162" s="122" t="s">
        <v>1268</v>
      </c>
      <c r="AQ162" s="124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1"/>
      <c r="BJ162" s="122"/>
      <c r="BK162" s="235"/>
      <c r="BL162" s="235"/>
      <c r="BM162" s="236"/>
      <c r="BN162" s="76"/>
      <c r="BO162" s="37"/>
    </row>
    <row r="163" spans="2:67" x14ac:dyDescent="0.3">
      <c r="B163" s="37"/>
      <c r="C163" s="41"/>
      <c r="D163" s="118">
        <v>44468</v>
      </c>
      <c r="E163" s="119">
        <v>149</v>
      </c>
      <c r="F163" s="232">
        <v>-442.83</v>
      </c>
      <c r="G163" s="233">
        <v>0</v>
      </c>
      <c r="H163" s="233">
        <v>0</v>
      </c>
      <c r="I163" s="233">
        <v>0</v>
      </c>
      <c r="J163" s="233">
        <v>0</v>
      </c>
      <c r="K163" s="233">
        <v>442.83</v>
      </c>
      <c r="L163" s="233">
        <v>0</v>
      </c>
      <c r="M163" s="233">
        <v>0</v>
      </c>
      <c r="N163" s="233">
        <v>442.83</v>
      </c>
      <c r="O163" s="233">
        <v>-442.83</v>
      </c>
      <c r="P163" s="123"/>
      <c r="Q163" s="636"/>
      <c r="R163" s="122" t="s">
        <v>3077</v>
      </c>
      <c r="S163" s="234"/>
      <c r="T163" s="122" t="s">
        <v>93</v>
      </c>
      <c r="U163" s="122" t="s">
        <v>115</v>
      </c>
      <c r="V163" s="122" t="s">
        <v>265</v>
      </c>
      <c r="W163" s="122" t="s">
        <v>1269</v>
      </c>
      <c r="X163" s="122" t="s">
        <v>117</v>
      </c>
      <c r="Y163" s="122">
        <v>149</v>
      </c>
      <c r="Z163" s="122" t="s">
        <v>1270</v>
      </c>
      <c r="AA163" s="122" t="s">
        <v>96</v>
      </c>
      <c r="AB163" s="122" t="s">
        <v>3078</v>
      </c>
      <c r="AC163" s="122" t="s">
        <v>3083</v>
      </c>
      <c r="AD163" s="122" t="s">
        <v>118</v>
      </c>
      <c r="AE163" s="123">
        <v>442.83</v>
      </c>
      <c r="AF163" s="123">
        <v>0</v>
      </c>
      <c r="AG163" s="123">
        <v>0</v>
      </c>
      <c r="AH163" s="123">
        <v>0</v>
      </c>
      <c r="AI163" s="123">
        <v>0</v>
      </c>
      <c r="AJ163" s="123">
        <v>442.83</v>
      </c>
      <c r="AK163" s="122">
        <v>0</v>
      </c>
      <c r="AL163" s="122" t="s">
        <v>98</v>
      </c>
      <c r="AM163" s="122" t="s">
        <v>104</v>
      </c>
      <c r="AN163" s="122" t="s">
        <v>100</v>
      </c>
      <c r="AO163" s="122" t="s">
        <v>3084</v>
      </c>
      <c r="AP163" s="122" t="s">
        <v>1271</v>
      </c>
      <c r="AQ163" s="124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1"/>
      <c r="BJ163" s="122"/>
      <c r="BK163" s="235"/>
      <c r="BL163" s="235"/>
      <c r="BM163" s="236"/>
      <c r="BN163" s="76"/>
      <c r="BO163" s="37"/>
    </row>
    <row r="164" spans="2:67" x14ac:dyDescent="0.3">
      <c r="B164" s="37"/>
      <c r="C164" s="41"/>
      <c r="D164" s="118">
        <v>44468</v>
      </c>
      <c r="E164" s="119">
        <v>150</v>
      </c>
      <c r="F164" s="232">
        <v>106359.79</v>
      </c>
      <c r="G164" s="233">
        <v>106359.79</v>
      </c>
      <c r="H164" s="233">
        <v>0</v>
      </c>
      <c r="I164" s="233">
        <v>0</v>
      </c>
      <c r="J164" s="233">
        <v>106359.79</v>
      </c>
      <c r="K164" s="233">
        <v>0</v>
      </c>
      <c r="L164" s="233">
        <v>0</v>
      </c>
      <c r="M164" s="233">
        <v>0</v>
      </c>
      <c r="N164" s="233">
        <v>0</v>
      </c>
      <c r="O164" s="233">
        <v>106359.79</v>
      </c>
      <c r="P164" s="123"/>
      <c r="Q164" s="636"/>
      <c r="R164" s="122" t="s">
        <v>3077</v>
      </c>
      <c r="S164" s="234"/>
      <c r="T164" s="122" t="s">
        <v>93</v>
      </c>
      <c r="U164" s="122" t="s">
        <v>94</v>
      </c>
      <c r="V164" s="122" t="s">
        <v>231</v>
      </c>
      <c r="W164" s="122" t="s">
        <v>1272</v>
      </c>
      <c r="X164" s="122" t="s">
        <v>19</v>
      </c>
      <c r="Y164" s="122">
        <v>150</v>
      </c>
      <c r="Z164" s="122" t="s">
        <v>1273</v>
      </c>
      <c r="AA164" s="122" t="s">
        <v>96</v>
      </c>
      <c r="AB164" s="122" t="s">
        <v>3078</v>
      </c>
      <c r="AC164" s="122" t="s">
        <v>3083</v>
      </c>
      <c r="AD164" s="122" t="s">
        <v>97</v>
      </c>
      <c r="AE164" s="123">
        <v>106359.79</v>
      </c>
      <c r="AF164" s="123">
        <v>0</v>
      </c>
      <c r="AG164" s="123">
        <v>0</v>
      </c>
      <c r="AH164" s="123">
        <v>0</v>
      </c>
      <c r="AI164" s="123">
        <v>0</v>
      </c>
      <c r="AJ164" s="123">
        <v>106359.79</v>
      </c>
      <c r="AK164" s="122">
        <v>0</v>
      </c>
      <c r="AL164" s="122" t="s">
        <v>98</v>
      </c>
      <c r="AM164" s="122" t="s">
        <v>104</v>
      </c>
      <c r="AN164" s="122" t="s">
        <v>105</v>
      </c>
      <c r="AO164" s="122" t="s">
        <v>3084</v>
      </c>
      <c r="AP164" s="122" t="s">
        <v>1274</v>
      </c>
      <c r="AQ164" s="124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1"/>
      <c r="BJ164" s="122"/>
      <c r="BK164" s="235"/>
      <c r="BL164" s="235"/>
      <c r="BM164" s="236"/>
      <c r="BN164" s="76"/>
      <c r="BO164" s="37"/>
    </row>
    <row r="165" spans="2:67" x14ac:dyDescent="0.3">
      <c r="B165" s="37"/>
      <c r="C165" s="41"/>
      <c r="D165" s="118">
        <v>44468</v>
      </c>
      <c r="E165" s="119">
        <v>151</v>
      </c>
      <c r="F165" s="232">
        <v>14246.73</v>
      </c>
      <c r="G165" s="233">
        <v>-2.7500000000372893E-2</v>
      </c>
      <c r="H165" s="233">
        <v>12281.6875</v>
      </c>
      <c r="I165" s="233">
        <v>1965.07</v>
      </c>
      <c r="J165" s="233">
        <v>14246.73</v>
      </c>
      <c r="K165" s="233">
        <v>0</v>
      </c>
      <c r="L165" s="233">
        <v>0</v>
      </c>
      <c r="M165" s="233">
        <v>0</v>
      </c>
      <c r="N165" s="233">
        <v>0</v>
      </c>
      <c r="O165" s="233">
        <v>14246.73</v>
      </c>
      <c r="P165" s="123"/>
      <c r="Q165" s="636"/>
      <c r="R165" s="122" t="s">
        <v>3077</v>
      </c>
      <c r="S165" s="234"/>
      <c r="T165" s="122" t="s">
        <v>93</v>
      </c>
      <c r="U165" s="122" t="s">
        <v>94</v>
      </c>
      <c r="V165" s="122" t="s">
        <v>231</v>
      </c>
      <c r="W165" s="122" t="s">
        <v>1275</v>
      </c>
      <c r="X165" s="122" t="s">
        <v>19</v>
      </c>
      <c r="Y165" s="122">
        <v>151</v>
      </c>
      <c r="Z165" s="122" t="s">
        <v>1276</v>
      </c>
      <c r="AA165" s="122" t="s">
        <v>96</v>
      </c>
      <c r="AB165" s="122" t="s">
        <v>3078</v>
      </c>
      <c r="AC165" s="122" t="s">
        <v>3083</v>
      </c>
      <c r="AD165" s="122" t="s">
        <v>97</v>
      </c>
      <c r="AE165" s="123">
        <v>12281.66</v>
      </c>
      <c r="AF165" s="123">
        <v>0</v>
      </c>
      <c r="AG165" s="123">
        <v>1965.07</v>
      </c>
      <c r="AH165" s="123">
        <v>0</v>
      </c>
      <c r="AI165" s="123">
        <v>0</v>
      </c>
      <c r="AJ165" s="123">
        <v>14246.73</v>
      </c>
      <c r="AK165" s="122">
        <v>1965.07</v>
      </c>
      <c r="AL165" s="122" t="s">
        <v>98</v>
      </c>
      <c r="AM165" s="122" t="s">
        <v>104</v>
      </c>
      <c r="AN165" s="122" t="s">
        <v>105</v>
      </c>
      <c r="AO165" s="122" t="s">
        <v>3084</v>
      </c>
      <c r="AP165" s="122" t="s">
        <v>1277</v>
      </c>
      <c r="AQ165" s="124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1"/>
      <c r="BJ165" s="122"/>
      <c r="BK165" s="235"/>
      <c r="BL165" s="235"/>
      <c r="BM165" s="236"/>
      <c r="BN165" s="76"/>
      <c r="BO165" s="37"/>
    </row>
    <row r="166" spans="2:67" x14ac:dyDescent="0.3">
      <c r="B166" s="37"/>
      <c r="C166" s="41"/>
      <c r="D166" s="118">
        <v>44468</v>
      </c>
      <c r="E166" s="119">
        <v>152</v>
      </c>
      <c r="F166" s="232">
        <v>-217.69</v>
      </c>
      <c r="G166" s="233">
        <v>0</v>
      </c>
      <c r="H166" s="233">
        <v>0</v>
      </c>
      <c r="I166" s="233">
        <v>0</v>
      </c>
      <c r="J166" s="233">
        <v>0</v>
      </c>
      <c r="K166" s="233">
        <v>0</v>
      </c>
      <c r="L166" s="233">
        <v>187.6875</v>
      </c>
      <c r="M166" s="233">
        <v>30.03</v>
      </c>
      <c r="N166" s="233">
        <v>217.7175</v>
      </c>
      <c r="O166" s="233">
        <v>-217.7175</v>
      </c>
      <c r="P166" s="123"/>
      <c r="Q166" s="636"/>
      <c r="R166" s="122" t="s">
        <v>3077</v>
      </c>
      <c r="S166" s="234"/>
      <c r="T166" s="122" t="s">
        <v>93</v>
      </c>
      <c r="U166" s="122" t="s">
        <v>115</v>
      </c>
      <c r="V166" s="122" t="s">
        <v>265</v>
      </c>
      <c r="W166" s="122" t="s">
        <v>1278</v>
      </c>
      <c r="X166" s="122" t="s">
        <v>117</v>
      </c>
      <c r="Y166" s="122">
        <v>152</v>
      </c>
      <c r="Z166" s="122" t="s">
        <v>1279</v>
      </c>
      <c r="AA166" s="122" t="s">
        <v>96</v>
      </c>
      <c r="AB166" s="122" t="s">
        <v>3078</v>
      </c>
      <c r="AC166" s="122" t="s">
        <v>3083</v>
      </c>
      <c r="AD166" s="122" t="s">
        <v>118</v>
      </c>
      <c r="AE166" s="123">
        <v>187.66</v>
      </c>
      <c r="AF166" s="123">
        <v>0</v>
      </c>
      <c r="AG166" s="123">
        <v>30.03</v>
      </c>
      <c r="AH166" s="123">
        <v>0</v>
      </c>
      <c r="AI166" s="123">
        <v>0</v>
      </c>
      <c r="AJ166" s="123">
        <v>217.69</v>
      </c>
      <c r="AK166" s="122">
        <v>30.03</v>
      </c>
      <c r="AL166" s="122" t="s">
        <v>98</v>
      </c>
      <c r="AM166" s="122" t="s">
        <v>104</v>
      </c>
      <c r="AN166" s="122" t="s">
        <v>100</v>
      </c>
      <c r="AO166" s="122" t="s">
        <v>3084</v>
      </c>
      <c r="AP166" s="122" t="s">
        <v>1280</v>
      </c>
      <c r="AQ166" s="124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1"/>
      <c r="BJ166" s="122"/>
      <c r="BK166" s="235"/>
      <c r="BL166" s="235"/>
      <c r="BM166" s="236"/>
      <c r="BN166" s="76"/>
      <c r="BO166" s="37"/>
    </row>
    <row r="167" spans="2:67" x14ac:dyDescent="0.3">
      <c r="B167" s="37"/>
      <c r="C167" s="41"/>
      <c r="D167" s="118">
        <v>44468</v>
      </c>
      <c r="E167" s="119">
        <v>153</v>
      </c>
      <c r="F167" s="232">
        <v>64523.14</v>
      </c>
      <c r="G167" s="233">
        <v>2.4999999999636202E-2</v>
      </c>
      <c r="H167" s="233">
        <v>55623.375</v>
      </c>
      <c r="I167" s="233">
        <v>8899.74</v>
      </c>
      <c r="J167" s="233">
        <v>64523.14</v>
      </c>
      <c r="K167" s="233">
        <v>0</v>
      </c>
      <c r="L167" s="233">
        <v>0</v>
      </c>
      <c r="M167" s="233">
        <v>0</v>
      </c>
      <c r="N167" s="233">
        <v>0</v>
      </c>
      <c r="O167" s="233">
        <v>64523.14</v>
      </c>
      <c r="P167" s="123"/>
      <c r="Q167" s="636"/>
      <c r="R167" s="122" t="s">
        <v>3077</v>
      </c>
      <c r="S167" s="234"/>
      <c r="T167" s="122" t="s">
        <v>93</v>
      </c>
      <c r="U167" s="122" t="s">
        <v>94</v>
      </c>
      <c r="V167" s="122" t="s">
        <v>231</v>
      </c>
      <c r="W167" s="122" t="s">
        <v>1281</v>
      </c>
      <c r="X167" s="122" t="s">
        <v>19</v>
      </c>
      <c r="Y167" s="122">
        <v>153</v>
      </c>
      <c r="Z167" s="122" t="s">
        <v>1282</v>
      </c>
      <c r="AA167" s="122" t="s">
        <v>96</v>
      </c>
      <c r="AB167" s="122" t="s">
        <v>3078</v>
      </c>
      <c r="AC167" s="122" t="s">
        <v>3083</v>
      </c>
      <c r="AD167" s="122" t="s">
        <v>97</v>
      </c>
      <c r="AE167" s="123">
        <v>55623.4</v>
      </c>
      <c r="AF167" s="123">
        <v>0</v>
      </c>
      <c r="AG167" s="123">
        <v>8899.74</v>
      </c>
      <c r="AH167" s="123">
        <v>0</v>
      </c>
      <c r="AI167" s="123">
        <v>0</v>
      </c>
      <c r="AJ167" s="123">
        <v>64523.14</v>
      </c>
      <c r="AK167" s="122">
        <v>8899.74</v>
      </c>
      <c r="AL167" s="122" t="s">
        <v>98</v>
      </c>
      <c r="AM167" s="122" t="s">
        <v>104</v>
      </c>
      <c r="AN167" s="122" t="s">
        <v>105</v>
      </c>
      <c r="AO167" s="122" t="s">
        <v>3084</v>
      </c>
      <c r="AP167" s="122" t="s">
        <v>1283</v>
      </c>
      <c r="AQ167" s="124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1"/>
      <c r="BJ167" s="122"/>
      <c r="BK167" s="235"/>
      <c r="BL167" s="235"/>
      <c r="BM167" s="236"/>
      <c r="BN167" s="76"/>
      <c r="BO167" s="37"/>
    </row>
    <row r="168" spans="2:67" x14ac:dyDescent="0.3">
      <c r="B168" s="37"/>
      <c r="C168" s="41"/>
      <c r="D168" s="118">
        <v>44468</v>
      </c>
      <c r="E168" s="119">
        <v>154</v>
      </c>
      <c r="F168" s="232">
        <v>71665.72</v>
      </c>
      <c r="G168" s="233">
        <v>71665.72</v>
      </c>
      <c r="H168" s="233">
        <v>0</v>
      </c>
      <c r="I168" s="233">
        <v>0</v>
      </c>
      <c r="J168" s="233">
        <v>71665.72</v>
      </c>
      <c r="K168" s="233">
        <v>0</v>
      </c>
      <c r="L168" s="233">
        <v>0</v>
      </c>
      <c r="M168" s="233">
        <v>0</v>
      </c>
      <c r="N168" s="233">
        <v>0</v>
      </c>
      <c r="O168" s="233">
        <v>71665.72</v>
      </c>
      <c r="P168" s="123"/>
      <c r="Q168" s="636"/>
      <c r="R168" s="122" t="s">
        <v>3077</v>
      </c>
      <c r="S168" s="234"/>
      <c r="T168" s="122" t="s">
        <v>93</v>
      </c>
      <c r="U168" s="122" t="s">
        <v>94</v>
      </c>
      <c r="V168" s="122" t="s">
        <v>231</v>
      </c>
      <c r="W168" s="122" t="s">
        <v>1284</v>
      </c>
      <c r="X168" s="122" t="s">
        <v>19</v>
      </c>
      <c r="Y168" s="122">
        <v>154</v>
      </c>
      <c r="Z168" s="122" t="s">
        <v>1285</v>
      </c>
      <c r="AA168" s="122" t="s">
        <v>96</v>
      </c>
      <c r="AB168" s="122" t="s">
        <v>3078</v>
      </c>
      <c r="AC168" s="122" t="s">
        <v>3083</v>
      </c>
      <c r="AD168" s="122" t="s">
        <v>97</v>
      </c>
      <c r="AE168" s="123">
        <v>71665.72</v>
      </c>
      <c r="AF168" s="123">
        <v>0</v>
      </c>
      <c r="AG168" s="123">
        <v>0</v>
      </c>
      <c r="AH168" s="123">
        <v>0</v>
      </c>
      <c r="AI168" s="123">
        <v>0</v>
      </c>
      <c r="AJ168" s="123">
        <v>71665.72</v>
      </c>
      <c r="AK168" s="122">
        <v>0</v>
      </c>
      <c r="AL168" s="122" t="s">
        <v>98</v>
      </c>
      <c r="AM168" s="122" t="s">
        <v>104</v>
      </c>
      <c r="AN168" s="122" t="s">
        <v>105</v>
      </c>
      <c r="AO168" s="122" t="s">
        <v>3084</v>
      </c>
      <c r="AP168" s="122" t="s">
        <v>1286</v>
      </c>
      <c r="AQ168" s="124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1"/>
      <c r="BJ168" s="122"/>
      <c r="BK168" s="235"/>
      <c r="BL168" s="235"/>
      <c r="BM168" s="236"/>
      <c r="BN168" s="76"/>
      <c r="BO168" s="37"/>
    </row>
    <row r="169" spans="2:67" x14ac:dyDescent="0.3">
      <c r="B169" s="37"/>
      <c r="C169" s="41"/>
      <c r="D169" s="118">
        <v>44469</v>
      </c>
      <c r="E169" s="119">
        <v>155</v>
      </c>
      <c r="F169" s="232">
        <v>138965.38</v>
      </c>
      <c r="G169" s="233">
        <v>-9.9999999947613105E-3</v>
      </c>
      <c r="H169" s="233">
        <v>119797.75</v>
      </c>
      <c r="I169" s="233">
        <v>19167.64</v>
      </c>
      <c r="J169" s="233">
        <v>138965.38</v>
      </c>
      <c r="K169" s="233">
        <v>0</v>
      </c>
      <c r="L169" s="233">
        <v>0</v>
      </c>
      <c r="M169" s="233">
        <v>0</v>
      </c>
      <c r="N169" s="233">
        <v>0</v>
      </c>
      <c r="O169" s="233">
        <v>138965.38</v>
      </c>
      <c r="P169" s="123">
        <v>965940.84</v>
      </c>
      <c r="Q169" s="636" t="s">
        <v>834</v>
      </c>
      <c r="R169" s="122" t="s">
        <v>3077</v>
      </c>
      <c r="S169" s="234"/>
      <c r="T169" s="122" t="s">
        <v>93</v>
      </c>
      <c r="U169" s="122" t="s">
        <v>94</v>
      </c>
      <c r="V169" s="122" t="s">
        <v>231</v>
      </c>
      <c r="W169" s="122" t="s">
        <v>1287</v>
      </c>
      <c r="X169" s="122" t="s">
        <v>19</v>
      </c>
      <c r="Y169" s="122">
        <v>155</v>
      </c>
      <c r="Z169" s="122" t="s">
        <v>1288</v>
      </c>
      <c r="AA169" s="122" t="s">
        <v>96</v>
      </c>
      <c r="AB169" s="122" t="s">
        <v>3078</v>
      </c>
      <c r="AC169" s="122" t="s">
        <v>3083</v>
      </c>
      <c r="AD169" s="122" t="s">
        <v>97</v>
      </c>
      <c r="AE169" s="123">
        <v>119797.74</v>
      </c>
      <c r="AF169" s="123">
        <v>0</v>
      </c>
      <c r="AG169" s="123">
        <v>19167.64</v>
      </c>
      <c r="AH169" s="123">
        <v>0</v>
      </c>
      <c r="AI169" s="123">
        <v>0</v>
      </c>
      <c r="AJ169" s="123">
        <v>138965.38</v>
      </c>
      <c r="AK169" s="122">
        <v>19167.64</v>
      </c>
      <c r="AL169" s="122" t="s">
        <v>98</v>
      </c>
      <c r="AM169" s="122" t="s">
        <v>104</v>
      </c>
      <c r="AN169" s="122" t="s">
        <v>105</v>
      </c>
      <c r="AO169" s="122" t="s">
        <v>3084</v>
      </c>
      <c r="AP169" s="122" t="s">
        <v>1289</v>
      </c>
      <c r="AQ169" s="124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1"/>
      <c r="BJ169" s="122" t="s">
        <v>1340</v>
      </c>
      <c r="BK169" s="119" t="s">
        <v>524</v>
      </c>
      <c r="BL169" s="119" t="s">
        <v>3086</v>
      </c>
      <c r="BM169" s="197">
        <v>965940.84</v>
      </c>
      <c r="BN169" s="76"/>
      <c r="BO169" s="37"/>
    </row>
    <row r="170" spans="2:67" x14ac:dyDescent="0.3">
      <c r="B170" s="37"/>
      <c r="C170" s="41"/>
      <c r="D170" s="118">
        <v>44469</v>
      </c>
      <c r="E170" s="119">
        <v>156</v>
      </c>
      <c r="F170" s="232">
        <v>-22178.25</v>
      </c>
      <c r="G170" s="233">
        <v>0</v>
      </c>
      <c r="H170" s="233">
        <v>0</v>
      </c>
      <c r="I170" s="233">
        <v>0</v>
      </c>
      <c r="J170" s="233">
        <v>0</v>
      </c>
      <c r="K170" s="233">
        <v>22178.25</v>
      </c>
      <c r="L170" s="233">
        <v>0</v>
      </c>
      <c r="M170" s="233">
        <v>0</v>
      </c>
      <c r="N170" s="233">
        <v>22178.25</v>
      </c>
      <c r="O170" s="233">
        <v>-22178.25</v>
      </c>
      <c r="P170" s="123"/>
      <c r="Q170" s="636"/>
      <c r="R170" s="122" t="s">
        <v>3077</v>
      </c>
      <c r="S170" s="234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3"/>
      <c r="AF170" s="123"/>
      <c r="AG170" s="123"/>
      <c r="AH170" s="123"/>
      <c r="AI170" s="123"/>
      <c r="AJ170" s="123"/>
      <c r="AK170" s="122"/>
      <c r="AL170" s="122"/>
      <c r="AM170" s="122"/>
      <c r="AN170" s="122"/>
      <c r="AO170" s="122"/>
      <c r="AP170" s="122"/>
      <c r="AQ170" s="124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1"/>
      <c r="BJ170" s="122"/>
      <c r="BK170" s="235"/>
      <c r="BL170" s="235"/>
      <c r="BM170" s="236"/>
      <c r="BN170" s="76"/>
      <c r="BO170" s="37"/>
    </row>
    <row r="171" spans="2:67" x14ac:dyDescent="0.3">
      <c r="B171" s="37"/>
      <c r="C171" s="41"/>
      <c r="D171" s="118">
        <v>44469</v>
      </c>
      <c r="E171" s="119">
        <v>157</v>
      </c>
      <c r="F171" s="232">
        <v>34888.949999999997</v>
      </c>
      <c r="G171" s="233">
        <v>-7.5000000069849193E-3</v>
      </c>
      <c r="H171" s="233">
        <v>30076.687500000004</v>
      </c>
      <c r="I171" s="233">
        <v>4812.2700000000004</v>
      </c>
      <c r="J171" s="233">
        <v>34888.949999999997</v>
      </c>
      <c r="K171" s="233">
        <v>0</v>
      </c>
      <c r="L171" s="233">
        <v>0</v>
      </c>
      <c r="M171" s="233">
        <v>0</v>
      </c>
      <c r="N171" s="233">
        <v>0</v>
      </c>
      <c r="O171" s="233">
        <v>34888.949999999997</v>
      </c>
      <c r="P171" s="123"/>
      <c r="Q171" s="636"/>
      <c r="R171" s="122" t="s">
        <v>3077</v>
      </c>
      <c r="S171" s="234"/>
      <c r="T171" s="122" t="s">
        <v>93</v>
      </c>
      <c r="U171" s="122" t="s">
        <v>94</v>
      </c>
      <c r="V171" s="122" t="s">
        <v>231</v>
      </c>
      <c r="W171" s="122" t="s">
        <v>1290</v>
      </c>
      <c r="X171" s="122" t="s">
        <v>19</v>
      </c>
      <c r="Y171" s="122">
        <v>157</v>
      </c>
      <c r="Z171" s="122" t="s">
        <v>1291</v>
      </c>
      <c r="AA171" s="122" t="s">
        <v>96</v>
      </c>
      <c r="AB171" s="122" t="s">
        <v>3078</v>
      </c>
      <c r="AC171" s="122" t="s">
        <v>3083</v>
      </c>
      <c r="AD171" s="122" t="s">
        <v>97</v>
      </c>
      <c r="AE171" s="123">
        <v>30076.68</v>
      </c>
      <c r="AF171" s="123">
        <v>0</v>
      </c>
      <c r="AG171" s="123">
        <v>4812.2700000000004</v>
      </c>
      <c r="AH171" s="123">
        <v>0</v>
      </c>
      <c r="AI171" s="123">
        <v>0</v>
      </c>
      <c r="AJ171" s="123">
        <v>34888.949999999997</v>
      </c>
      <c r="AK171" s="122">
        <v>4812.2700000000004</v>
      </c>
      <c r="AL171" s="122" t="s">
        <v>98</v>
      </c>
      <c r="AM171" s="122" t="s">
        <v>104</v>
      </c>
      <c r="AN171" s="122" t="s">
        <v>105</v>
      </c>
      <c r="AO171" s="122" t="s">
        <v>3084</v>
      </c>
      <c r="AP171" s="122" t="s">
        <v>1292</v>
      </c>
      <c r="AQ171" s="124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1"/>
      <c r="BJ171" s="122"/>
      <c r="BK171" s="235"/>
      <c r="BL171" s="235"/>
      <c r="BM171" s="236"/>
      <c r="BN171" s="76"/>
      <c r="BO171" s="37"/>
    </row>
    <row r="172" spans="2:67" x14ac:dyDescent="0.3">
      <c r="B172" s="37"/>
      <c r="C172" s="41"/>
      <c r="D172" s="118">
        <v>44469</v>
      </c>
      <c r="E172" s="119">
        <v>158</v>
      </c>
      <c r="F172" s="232">
        <v>-217.69</v>
      </c>
      <c r="G172" s="233">
        <v>0</v>
      </c>
      <c r="H172" s="233">
        <v>0</v>
      </c>
      <c r="I172" s="233">
        <v>0</v>
      </c>
      <c r="J172" s="233">
        <v>0</v>
      </c>
      <c r="K172" s="233">
        <v>0</v>
      </c>
      <c r="L172" s="233">
        <v>187.6875</v>
      </c>
      <c r="M172" s="233">
        <v>30.03</v>
      </c>
      <c r="N172" s="233">
        <v>217.7175</v>
      </c>
      <c r="O172" s="233">
        <v>-217.7175</v>
      </c>
      <c r="P172" s="123"/>
      <c r="Q172" s="636"/>
      <c r="R172" s="122" t="s">
        <v>3077</v>
      </c>
      <c r="S172" s="234"/>
      <c r="T172" s="122" t="s">
        <v>93</v>
      </c>
      <c r="U172" s="122" t="s">
        <v>115</v>
      </c>
      <c r="V172" s="122" t="s">
        <v>265</v>
      </c>
      <c r="W172" s="122" t="s">
        <v>1293</v>
      </c>
      <c r="X172" s="122" t="s">
        <v>117</v>
      </c>
      <c r="Y172" s="122">
        <v>158</v>
      </c>
      <c r="Z172" s="122" t="s">
        <v>1294</v>
      </c>
      <c r="AA172" s="122" t="s">
        <v>96</v>
      </c>
      <c r="AB172" s="122" t="s">
        <v>3078</v>
      </c>
      <c r="AC172" s="122" t="s">
        <v>3083</v>
      </c>
      <c r="AD172" s="122" t="s">
        <v>118</v>
      </c>
      <c r="AE172" s="123">
        <v>187.66</v>
      </c>
      <c r="AF172" s="123">
        <v>0</v>
      </c>
      <c r="AG172" s="123">
        <v>30.03</v>
      </c>
      <c r="AH172" s="123">
        <v>0</v>
      </c>
      <c r="AI172" s="123">
        <v>0</v>
      </c>
      <c r="AJ172" s="123">
        <v>217.69</v>
      </c>
      <c r="AK172" s="122">
        <v>30.03</v>
      </c>
      <c r="AL172" s="122" t="s">
        <v>98</v>
      </c>
      <c r="AM172" s="122" t="s">
        <v>104</v>
      </c>
      <c r="AN172" s="122" t="s">
        <v>100</v>
      </c>
      <c r="AO172" s="122" t="s">
        <v>3084</v>
      </c>
      <c r="AP172" s="122" t="s">
        <v>1295</v>
      </c>
      <c r="AQ172" s="124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1"/>
      <c r="BJ172" s="122"/>
      <c r="BK172" s="235"/>
      <c r="BL172" s="235"/>
      <c r="BM172" s="236"/>
      <c r="BN172" s="76"/>
      <c r="BO172" s="37"/>
    </row>
    <row r="173" spans="2:67" x14ac:dyDescent="0.3">
      <c r="B173" s="37"/>
      <c r="C173" s="41"/>
      <c r="D173" s="118">
        <v>44469</v>
      </c>
      <c r="E173" s="119">
        <v>159</v>
      </c>
      <c r="F173" s="232">
        <v>365830.89</v>
      </c>
      <c r="G173" s="233">
        <v>365830.89</v>
      </c>
      <c r="H173" s="233">
        <v>0</v>
      </c>
      <c r="I173" s="233">
        <v>0</v>
      </c>
      <c r="J173" s="233">
        <v>365830.89</v>
      </c>
      <c r="K173" s="233">
        <v>0</v>
      </c>
      <c r="L173" s="233">
        <v>0</v>
      </c>
      <c r="M173" s="233">
        <v>0</v>
      </c>
      <c r="N173" s="233">
        <v>0</v>
      </c>
      <c r="O173" s="233">
        <v>365830.89</v>
      </c>
      <c r="P173" s="123"/>
      <c r="Q173" s="636"/>
      <c r="R173" s="122" t="s">
        <v>3077</v>
      </c>
      <c r="S173" s="234"/>
      <c r="T173" s="122" t="s">
        <v>93</v>
      </c>
      <c r="U173" s="122" t="s">
        <v>94</v>
      </c>
      <c r="V173" s="122" t="s">
        <v>231</v>
      </c>
      <c r="W173" s="122" t="s">
        <v>1296</v>
      </c>
      <c r="X173" s="122" t="s">
        <v>19</v>
      </c>
      <c r="Y173" s="122">
        <v>159</v>
      </c>
      <c r="Z173" s="122" t="s">
        <v>1297</v>
      </c>
      <c r="AA173" s="122" t="s">
        <v>96</v>
      </c>
      <c r="AB173" s="122" t="s">
        <v>3078</v>
      </c>
      <c r="AC173" s="122" t="s">
        <v>3083</v>
      </c>
      <c r="AD173" s="122" t="s">
        <v>97</v>
      </c>
      <c r="AE173" s="123">
        <v>365830.89</v>
      </c>
      <c r="AF173" s="123">
        <v>0</v>
      </c>
      <c r="AG173" s="123">
        <v>0</v>
      </c>
      <c r="AH173" s="123">
        <v>0</v>
      </c>
      <c r="AI173" s="123">
        <v>0</v>
      </c>
      <c r="AJ173" s="123">
        <v>365830.89</v>
      </c>
      <c r="AK173" s="122">
        <v>0</v>
      </c>
      <c r="AL173" s="122" t="s">
        <v>98</v>
      </c>
      <c r="AM173" s="122" t="s">
        <v>104</v>
      </c>
      <c r="AN173" s="122" t="s">
        <v>105</v>
      </c>
      <c r="AO173" s="122" t="s">
        <v>3084</v>
      </c>
      <c r="AP173" s="122" t="s">
        <v>1298</v>
      </c>
      <c r="AQ173" s="124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1"/>
      <c r="BJ173" s="122"/>
      <c r="BK173" s="235"/>
      <c r="BL173" s="235"/>
      <c r="BM173" s="236"/>
      <c r="BN173" s="76"/>
      <c r="BO173" s="37"/>
    </row>
    <row r="174" spans="2:67" x14ac:dyDescent="0.3">
      <c r="B174" s="37"/>
      <c r="C174" s="41"/>
      <c r="D174" s="118">
        <v>44469</v>
      </c>
      <c r="E174" s="119">
        <v>160</v>
      </c>
      <c r="F174" s="232">
        <v>-280493.13</v>
      </c>
      <c r="G174" s="233">
        <v>0</v>
      </c>
      <c r="H174" s="233">
        <v>0</v>
      </c>
      <c r="I174" s="233">
        <v>0</v>
      </c>
      <c r="J174" s="233">
        <v>0</v>
      </c>
      <c r="K174" s="233">
        <v>280493.13</v>
      </c>
      <c r="L174" s="233">
        <v>0</v>
      </c>
      <c r="M174" s="233">
        <v>0</v>
      </c>
      <c r="N174" s="233">
        <v>280493.13</v>
      </c>
      <c r="O174" s="233">
        <v>-280493.13</v>
      </c>
      <c r="P174" s="123"/>
      <c r="Q174" s="636"/>
      <c r="R174" s="122" t="s">
        <v>3077</v>
      </c>
      <c r="S174" s="234"/>
      <c r="T174" s="122" t="s">
        <v>93</v>
      </c>
      <c r="U174" s="122" t="s">
        <v>115</v>
      </c>
      <c r="V174" s="122" t="s">
        <v>183</v>
      </c>
      <c r="W174" s="122" t="s">
        <v>1299</v>
      </c>
      <c r="X174" s="122" t="s">
        <v>184</v>
      </c>
      <c r="Y174" s="122">
        <v>160</v>
      </c>
      <c r="Z174" s="122" t="s">
        <v>1300</v>
      </c>
      <c r="AA174" s="122" t="s">
        <v>96</v>
      </c>
      <c r="AB174" s="122" t="s">
        <v>3078</v>
      </c>
      <c r="AC174" s="122" t="s">
        <v>3083</v>
      </c>
      <c r="AD174" s="122" t="s">
        <v>118</v>
      </c>
      <c r="AE174" s="123">
        <v>280493.13</v>
      </c>
      <c r="AF174" s="123">
        <v>0</v>
      </c>
      <c r="AG174" s="123">
        <v>0</v>
      </c>
      <c r="AH174" s="123">
        <v>0</v>
      </c>
      <c r="AI174" s="123">
        <v>0</v>
      </c>
      <c r="AJ174" s="123">
        <v>280493.13</v>
      </c>
      <c r="AK174" s="122">
        <v>0</v>
      </c>
      <c r="AL174" s="122" t="s">
        <v>98</v>
      </c>
      <c r="AM174" s="122" t="s">
        <v>104</v>
      </c>
      <c r="AN174" s="122" t="s">
        <v>100</v>
      </c>
      <c r="AO174" s="122" t="s">
        <v>3084</v>
      </c>
      <c r="AP174" s="122" t="s">
        <v>1301</v>
      </c>
      <c r="AQ174" s="124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1"/>
      <c r="BJ174" s="122"/>
      <c r="BK174" s="235"/>
      <c r="BL174" s="235"/>
      <c r="BM174" s="236"/>
      <c r="BN174" s="76"/>
      <c r="BO174" s="37"/>
    </row>
    <row r="175" spans="2:67" x14ac:dyDescent="0.3">
      <c r="B175" s="37"/>
      <c r="C175" s="41"/>
      <c r="D175" s="118">
        <v>44469</v>
      </c>
      <c r="E175" s="119">
        <v>161</v>
      </c>
      <c r="F175" s="232">
        <v>110712.5</v>
      </c>
      <c r="G175" s="233">
        <v>110712.5</v>
      </c>
      <c r="H175" s="233">
        <v>0</v>
      </c>
      <c r="I175" s="233">
        <v>0</v>
      </c>
      <c r="J175" s="233">
        <v>110712.5</v>
      </c>
      <c r="K175" s="233">
        <v>0</v>
      </c>
      <c r="L175" s="233">
        <v>0</v>
      </c>
      <c r="M175" s="233">
        <v>0</v>
      </c>
      <c r="N175" s="233">
        <v>0</v>
      </c>
      <c r="O175" s="233">
        <v>110712.5</v>
      </c>
      <c r="P175" s="123"/>
      <c r="Q175" s="636"/>
      <c r="R175" s="122" t="s">
        <v>3077</v>
      </c>
      <c r="S175" s="234"/>
      <c r="T175" s="122" t="s">
        <v>93</v>
      </c>
      <c r="U175" s="122" t="s">
        <v>94</v>
      </c>
      <c r="V175" s="122" t="s">
        <v>231</v>
      </c>
      <c r="W175" s="122" t="s">
        <v>1302</v>
      </c>
      <c r="X175" s="122" t="s">
        <v>19</v>
      </c>
      <c r="Y175" s="122">
        <v>161</v>
      </c>
      <c r="Z175" s="122" t="s">
        <v>1303</v>
      </c>
      <c r="AA175" s="122" t="s">
        <v>96</v>
      </c>
      <c r="AB175" s="122" t="s">
        <v>3078</v>
      </c>
      <c r="AC175" s="122" t="s">
        <v>3083</v>
      </c>
      <c r="AD175" s="122" t="s">
        <v>97</v>
      </c>
      <c r="AE175" s="123">
        <v>110712.5</v>
      </c>
      <c r="AF175" s="123">
        <v>0</v>
      </c>
      <c r="AG175" s="123">
        <v>0</v>
      </c>
      <c r="AH175" s="123">
        <v>0</v>
      </c>
      <c r="AI175" s="123">
        <v>0</v>
      </c>
      <c r="AJ175" s="123">
        <v>110712.5</v>
      </c>
      <c r="AK175" s="122">
        <v>0</v>
      </c>
      <c r="AL175" s="122" t="s">
        <v>98</v>
      </c>
      <c r="AM175" s="122" t="s">
        <v>104</v>
      </c>
      <c r="AN175" s="122" t="s">
        <v>105</v>
      </c>
      <c r="AO175" s="122" t="s">
        <v>3084</v>
      </c>
      <c r="AP175" s="122" t="s">
        <v>1304</v>
      </c>
      <c r="AQ175" s="124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1"/>
      <c r="BJ175" s="122"/>
      <c r="BK175" s="235"/>
      <c r="BL175" s="235"/>
      <c r="BM175" s="236"/>
      <c r="BN175" s="76"/>
      <c r="BO175" s="37"/>
    </row>
    <row r="176" spans="2:67" x14ac:dyDescent="0.3">
      <c r="B176" s="37"/>
      <c r="C176" s="41"/>
      <c r="D176" s="118">
        <v>44469</v>
      </c>
      <c r="E176" s="119">
        <v>162</v>
      </c>
      <c r="F176" s="232">
        <v>-3099.81</v>
      </c>
      <c r="G176" s="233">
        <v>0</v>
      </c>
      <c r="H176" s="233">
        <v>0</v>
      </c>
      <c r="I176" s="233">
        <v>0</v>
      </c>
      <c r="J176" s="233">
        <v>0</v>
      </c>
      <c r="K176" s="233">
        <v>3099.81</v>
      </c>
      <c r="L176" s="233">
        <v>0</v>
      </c>
      <c r="M176" s="233">
        <v>0</v>
      </c>
      <c r="N176" s="233">
        <v>3099.81</v>
      </c>
      <c r="O176" s="233">
        <v>-3099.81</v>
      </c>
      <c r="P176" s="123"/>
      <c r="Q176" s="636"/>
      <c r="R176" s="122" t="s">
        <v>3077</v>
      </c>
      <c r="S176" s="234"/>
      <c r="T176" s="122" t="s">
        <v>93</v>
      </c>
      <c r="U176" s="122" t="s">
        <v>115</v>
      </c>
      <c r="V176" s="122" t="s">
        <v>265</v>
      </c>
      <c r="W176" s="122" t="s">
        <v>1305</v>
      </c>
      <c r="X176" s="122" t="s">
        <v>117</v>
      </c>
      <c r="Y176" s="122">
        <v>162</v>
      </c>
      <c r="Z176" s="122" t="s">
        <v>1306</v>
      </c>
      <c r="AA176" s="122" t="s">
        <v>96</v>
      </c>
      <c r="AB176" s="122" t="s">
        <v>3078</v>
      </c>
      <c r="AC176" s="122" t="s">
        <v>3083</v>
      </c>
      <c r="AD176" s="122" t="s">
        <v>118</v>
      </c>
      <c r="AE176" s="123">
        <v>3099.81</v>
      </c>
      <c r="AF176" s="123">
        <v>0</v>
      </c>
      <c r="AG176" s="123">
        <v>0</v>
      </c>
      <c r="AH176" s="123">
        <v>0</v>
      </c>
      <c r="AI176" s="123">
        <v>0</v>
      </c>
      <c r="AJ176" s="123">
        <v>3099.81</v>
      </c>
      <c r="AK176" s="122">
        <v>0</v>
      </c>
      <c r="AL176" s="122" t="s">
        <v>98</v>
      </c>
      <c r="AM176" s="122" t="s">
        <v>104</v>
      </c>
      <c r="AN176" s="122" t="s">
        <v>100</v>
      </c>
      <c r="AO176" s="122" t="s">
        <v>3084</v>
      </c>
      <c r="AP176" s="122" t="s">
        <v>1307</v>
      </c>
      <c r="AQ176" s="124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1"/>
      <c r="BJ176" s="122"/>
      <c r="BK176" s="235"/>
      <c r="BL176" s="235"/>
      <c r="BM176" s="236"/>
      <c r="BN176" s="76"/>
      <c r="BO176" s="37"/>
    </row>
    <row r="177" spans="2:67" x14ac:dyDescent="0.3">
      <c r="B177" s="37"/>
      <c r="C177" s="41"/>
      <c r="D177" s="118">
        <v>44469</v>
      </c>
      <c r="E177" s="119">
        <v>163</v>
      </c>
      <c r="F177" s="232">
        <v>154778.4</v>
      </c>
      <c r="G177" s="233">
        <v>154778.4</v>
      </c>
      <c r="H177" s="233">
        <v>0</v>
      </c>
      <c r="I177" s="233">
        <v>0</v>
      </c>
      <c r="J177" s="233">
        <v>154778.4</v>
      </c>
      <c r="K177" s="233">
        <v>0</v>
      </c>
      <c r="L177" s="233">
        <v>0</v>
      </c>
      <c r="M177" s="233">
        <v>0</v>
      </c>
      <c r="N177" s="233">
        <v>0</v>
      </c>
      <c r="O177" s="233">
        <v>154778.4</v>
      </c>
      <c r="P177" s="123"/>
      <c r="Q177" s="636"/>
      <c r="R177" s="122" t="s">
        <v>3077</v>
      </c>
      <c r="S177" s="234"/>
      <c r="T177" s="122" t="s">
        <v>93</v>
      </c>
      <c r="U177" s="122" t="s">
        <v>94</v>
      </c>
      <c r="V177" s="122" t="s">
        <v>231</v>
      </c>
      <c r="W177" s="122" t="s">
        <v>1308</v>
      </c>
      <c r="X177" s="122" t="s">
        <v>19</v>
      </c>
      <c r="Y177" s="122">
        <v>163</v>
      </c>
      <c r="Z177" s="122" t="s">
        <v>1309</v>
      </c>
      <c r="AA177" s="122" t="s">
        <v>96</v>
      </c>
      <c r="AB177" s="122" t="s">
        <v>3078</v>
      </c>
      <c r="AC177" s="122" t="s">
        <v>3083</v>
      </c>
      <c r="AD177" s="122" t="s">
        <v>97</v>
      </c>
      <c r="AE177" s="123">
        <v>154778.4</v>
      </c>
      <c r="AF177" s="123">
        <v>0</v>
      </c>
      <c r="AG177" s="123">
        <v>0</v>
      </c>
      <c r="AH177" s="123">
        <v>0</v>
      </c>
      <c r="AI177" s="123">
        <v>0</v>
      </c>
      <c r="AJ177" s="123">
        <v>154778.4</v>
      </c>
      <c r="AK177" s="122">
        <v>0</v>
      </c>
      <c r="AL177" s="122" t="s">
        <v>98</v>
      </c>
      <c r="AM177" s="122" t="s">
        <v>104</v>
      </c>
      <c r="AN177" s="122" t="s">
        <v>105</v>
      </c>
      <c r="AO177" s="122" t="s">
        <v>3084</v>
      </c>
      <c r="AP177" s="122" t="s">
        <v>1310</v>
      </c>
      <c r="AQ177" s="124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1"/>
      <c r="BJ177" s="122"/>
      <c r="BK177" s="235"/>
      <c r="BL177" s="235"/>
      <c r="BM177" s="236"/>
      <c r="BN177" s="76"/>
      <c r="BO177" s="37"/>
    </row>
    <row r="178" spans="2:67" x14ac:dyDescent="0.3">
      <c r="B178" s="37"/>
      <c r="C178" s="41"/>
      <c r="D178" s="118">
        <v>44469</v>
      </c>
      <c r="E178" s="119">
        <v>164</v>
      </c>
      <c r="F178" s="232">
        <v>-159.65</v>
      </c>
      <c r="G178" s="233">
        <v>0</v>
      </c>
      <c r="H178" s="233">
        <v>0</v>
      </c>
      <c r="I178" s="233">
        <v>0</v>
      </c>
      <c r="J178" s="233">
        <v>0</v>
      </c>
      <c r="K178" s="233">
        <v>159.65</v>
      </c>
      <c r="L178" s="233">
        <v>0</v>
      </c>
      <c r="M178" s="233">
        <v>0</v>
      </c>
      <c r="N178" s="233">
        <v>159.65</v>
      </c>
      <c r="O178" s="233">
        <v>-159.65</v>
      </c>
      <c r="P178" s="123"/>
      <c r="Q178" s="636"/>
      <c r="R178" s="122" t="s">
        <v>3077</v>
      </c>
      <c r="S178" s="234"/>
      <c r="T178" s="122" t="s">
        <v>93</v>
      </c>
      <c r="U178" s="122" t="s">
        <v>115</v>
      </c>
      <c r="V178" s="122" t="s">
        <v>265</v>
      </c>
      <c r="W178" s="122" t="s">
        <v>1311</v>
      </c>
      <c r="X178" s="122" t="s">
        <v>117</v>
      </c>
      <c r="Y178" s="122">
        <v>164</v>
      </c>
      <c r="Z178" s="122" t="s">
        <v>1312</v>
      </c>
      <c r="AA178" s="122" t="s">
        <v>96</v>
      </c>
      <c r="AB178" s="122" t="s">
        <v>3078</v>
      </c>
      <c r="AC178" s="122" t="s">
        <v>3083</v>
      </c>
      <c r="AD178" s="122" t="s">
        <v>118</v>
      </c>
      <c r="AE178" s="123">
        <v>159.65</v>
      </c>
      <c r="AF178" s="123">
        <v>0</v>
      </c>
      <c r="AG178" s="123">
        <v>0</v>
      </c>
      <c r="AH178" s="123">
        <v>0</v>
      </c>
      <c r="AI178" s="123">
        <v>0</v>
      </c>
      <c r="AJ178" s="123">
        <v>159.65</v>
      </c>
      <c r="AK178" s="122">
        <v>0</v>
      </c>
      <c r="AL178" s="122" t="s">
        <v>98</v>
      </c>
      <c r="AM178" s="122" t="s">
        <v>104</v>
      </c>
      <c r="AN178" s="122" t="s">
        <v>100</v>
      </c>
      <c r="AO178" s="122" t="s">
        <v>3084</v>
      </c>
      <c r="AP178" s="122" t="s">
        <v>1313</v>
      </c>
      <c r="AQ178" s="124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1"/>
      <c r="BJ178" s="122"/>
      <c r="BK178" s="235"/>
      <c r="BL178" s="235"/>
      <c r="BM178" s="236"/>
      <c r="BN178" s="76"/>
      <c r="BO178" s="37"/>
    </row>
    <row r="179" spans="2:67" x14ac:dyDescent="0.3">
      <c r="B179" s="37"/>
      <c r="C179" s="41"/>
      <c r="D179" s="118">
        <v>44469</v>
      </c>
      <c r="E179" s="119">
        <v>165</v>
      </c>
      <c r="F179" s="232">
        <v>65197.78</v>
      </c>
      <c r="G179" s="233">
        <v>-1.99999999931606E-2</v>
      </c>
      <c r="H179" s="233">
        <v>56204.999999999993</v>
      </c>
      <c r="I179" s="233">
        <v>8992.7999999999993</v>
      </c>
      <c r="J179" s="233">
        <v>65197.78</v>
      </c>
      <c r="K179" s="233">
        <v>0</v>
      </c>
      <c r="L179" s="233">
        <v>0</v>
      </c>
      <c r="M179" s="233">
        <v>0</v>
      </c>
      <c r="N179" s="233">
        <v>0</v>
      </c>
      <c r="O179" s="233">
        <v>65197.78</v>
      </c>
      <c r="P179" s="123"/>
      <c r="Q179" s="636"/>
      <c r="R179" s="122" t="s">
        <v>3077</v>
      </c>
      <c r="S179" s="234"/>
      <c r="T179" s="122" t="s">
        <v>93</v>
      </c>
      <c r="U179" s="122" t="s">
        <v>94</v>
      </c>
      <c r="V179" s="122" t="s">
        <v>698</v>
      </c>
      <c r="W179" s="122" t="s">
        <v>1314</v>
      </c>
      <c r="X179" s="122" t="s">
        <v>19</v>
      </c>
      <c r="Y179" s="122">
        <v>165</v>
      </c>
      <c r="Z179" s="122" t="s">
        <v>1315</v>
      </c>
      <c r="AA179" s="122" t="s">
        <v>96</v>
      </c>
      <c r="AB179" s="122" t="s">
        <v>3078</v>
      </c>
      <c r="AC179" s="122" t="s">
        <v>3083</v>
      </c>
      <c r="AD179" s="122" t="s">
        <v>97</v>
      </c>
      <c r="AE179" s="123">
        <v>56204.98</v>
      </c>
      <c r="AF179" s="123">
        <v>0</v>
      </c>
      <c r="AG179" s="123">
        <v>8992.7999999999993</v>
      </c>
      <c r="AH179" s="123">
        <v>0</v>
      </c>
      <c r="AI179" s="123">
        <v>0</v>
      </c>
      <c r="AJ179" s="123">
        <v>65197.78</v>
      </c>
      <c r="AK179" s="122">
        <v>8992.7999999999993</v>
      </c>
      <c r="AL179" s="122" t="s">
        <v>98</v>
      </c>
      <c r="AM179" s="122" t="s">
        <v>104</v>
      </c>
      <c r="AN179" s="122" t="s">
        <v>105</v>
      </c>
      <c r="AO179" s="122" t="s">
        <v>3084</v>
      </c>
      <c r="AP179" s="122" t="s">
        <v>1316</v>
      </c>
      <c r="AQ179" s="124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1"/>
      <c r="BJ179" s="122"/>
      <c r="BK179" s="235"/>
      <c r="BL179" s="235"/>
      <c r="BM179" s="236"/>
      <c r="BN179" s="76"/>
      <c r="BO179" s="37"/>
    </row>
    <row r="180" spans="2:67" x14ac:dyDescent="0.3">
      <c r="B180" s="37"/>
      <c r="C180" s="41"/>
      <c r="D180" s="118">
        <v>44469</v>
      </c>
      <c r="E180" s="119">
        <v>166</v>
      </c>
      <c r="F180" s="232">
        <v>84832.25</v>
      </c>
      <c r="G180" s="233">
        <v>84832.25</v>
      </c>
      <c r="H180" s="233">
        <v>0</v>
      </c>
      <c r="I180" s="233">
        <v>0</v>
      </c>
      <c r="J180" s="233">
        <v>84832.25</v>
      </c>
      <c r="K180" s="233">
        <v>0</v>
      </c>
      <c r="L180" s="233">
        <v>0</v>
      </c>
      <c r="M180" s="233">
        <v>0</v>
      </c>
      <c r="N180" s="233">
        <v>0</v>
      </c>
      <c r="O180" s="233">
        <v>84832.25</v>
      </c>
      <c r="P180" s="123"/>
      <c r="Q180" s="636"/>
      <c r="R180" s="122" t="s">
        <v>3077</v>
      </c>
      <c r="S180" s="234"/>
      <c r="T180" s="122" t="s">
        <v>93</v>
      </c>
      <c r="U180" s="122" t="s">
        <v>94</v>
      </c>
      <c r="V180" s="122" t="s">
        <v>698</v>
      </c>
      <c r="W180" s="122" t="s">
        <v>1317</v>
      </c>
      <c r="X180" s="122" t="s">
        <v>19</v>
      </c>
      <c r="Y180" s="122">
        <v>166</v>
      </c>
      <c r="Z180" s="122" t="s">
        <v>1318</v>
      </c>
      <c r="AA180" s="122" t="s">
        <v>96</v>
      </c>
      <c r="AB180" s="122" t="s">
        <v>3078</v>
      </c>
      <c r="AC180" s="122" t="s">
        <v>3083</v>
      </c>
      <c r="AD180" s="122" t="s">
        <v>97</v>
      </c>
      <c r="AE180" s="123">
        <v>84832.25</v>
      </c>
      <c r="AF180" s="123">
        <v>0</v>
      </c>
      <c r="AG180" s="123">
        <v>0</v>
      </c>
      <c r="AH180" s="123">
        <v>0</v>
      </c>
      <c r="AI180" s="123">
        <v>0</v>
      </c>
      <c r="AJ180" s="123">
        <v>84832.25</v>
      </c>
      <c r="AK180" s="122">
        <v>0</v>
      </c>
      <c r="AL180" s="122" t="s">
        <v>98</v>
      </c>
      <c r="AM180" s="122" t="s">
        <v>104</v>
      </c>
      <c r="AN180" s="122" t="s">
        <v>105</v>
      </c>
      <c r="AO180" s="122" t="s">
        <v>3084</v>
      </c>
      <c r="AP180" s="122" t="s">
        <v>1319</v>
      </c>
      <c r="AQ180" s="124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1"/>
      <c r="BJ180" s="122"/>
      <c r="BK180" s="235"/>
      <c r="BL180" s="235"/>
      <c r="BM180" s="236"/>
      <c r="BN180" s="76"/>
      <c r="BO180" s="37"/>
    </row>
    <row r="181" spans="2:67" x14ac:dyDescent="0.3">
      <c r="B181" s="37"/>
      <c r="C181" s="41"/>
      <c r="D181" s="118">
        <v>44469</v>
      </c>
      <c r="E181" s="119">
        <v>167</v>
      </c>
      <c r="F181" s="232">
        <v>9801.84</v>
      </c>
      <c r="G181" s="233">
        <v>-1.4999999999872671E-2</v>
      </c>
      <c r="H181" s="233">
        <v>8449.875</v>
      </c>
      <c r="I181" s="233">
        <v>1351.98</v>
      </c>
      <c r="J181" s="233">
        <v>9801.84</v>
      </c>
      <c r="K181" s="233">
        <v>0</v>
      </c>
      <c r="L181" s="233">
        <v>0</v>
      </c>
      <c r="M181" s="233">
        <v>0</v>
      </c>
      <c r="N181" s="233">
        <v>0</v>
      </c>
      <c r="O181" s="233">
        <v>9801.84</v>
      </c>
      <c r="P181" s="123"/>
      <c r="Q181" s="636"/>
      <c r="R181" s="122" t="s">
        <v>3077</v>
      </c>
      <c r="S181" s="234"/>
      <c r="T181" s="122" t="s">
        <v>93</v>
      </c>
      <c r="U181" s="122" t="s">
        <v>94</v>
      </c>
      <c r="V181" s="122" t="s">
        <v>698</v>
      </c>
      <c r="W181" s="122" t="s">
        <v>1320</v>
      </c>
      <c r="X181" s="122" t="s">
        <v>19</v>
      </c>
      <c r="Y181" s="122">
        <v>167</v>
      </c>
      <c r="Z181" s="122" t="s">
        <v>1321</v>
      </c>
      <c r="AA181" s="122" t="s">
        <v>96</v>
      </c>
      <c r="AB181" s="122" t="s">
        <v>3078</v>
      </c>
      <c r="AC181" s="122" t="s">
        <v>3083</v>
      </c>
      <c r="AD181" s="122" t="s">
        <v>97</v>
      </c>
      <c r="AE181" s="123">
        <v>8449.86</v>
      </c>
      <c r="AF181" s="123">
        <v>0</v>
      </c>
      <c r="AG181" s="123">
        <v>1351.98</v>
      </c>
      <c r="AH181" s="123">
        <v>0</v>
      </c>
      <c r="AI181" s="123">
        <v>0</v>
      </c>
      <c r="AJ181" s="123">
        <v>9801.84</v>
      </c>
      <c r="AK181" s="122">
        <v>1351.98</v>
      </c>
      <c r="AL181" s="122" t="s">
        <v>98</v>
      </c>
      <c r="AM181" s="122" t="s">
        <v>104</v>
      </c>
      <c r="AN181" s="122" t="s">
        <v>105</v>
      </c>
      <c r="AO181" s="122" t="s">
        <v>3084</v>
      </c>
      <c r="AP181" s="122" t="s">
        <v>1322</v>
      </c>
      <c r="AQ181" s="124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1"/>
      <c r="BJ181" s="122"/>
      <c r="BK181" s="235"/>
      <c r="BL181" s="235"/>
      <c r="BM181" s="236"/>
      <c r="BN181" s="76"/>
      <c r="BO181" s="37"/>
    </row>
    <row r="182" spans="2:67" x14ac:dyDescent="0.3">
      <c r="B182" s="37"/>
      <c r="C182" s="41"/>
      <c r="D182" s="118">
        <v>44469</v>
      </c>
      <c r="E182" s="119">
        <v>168</v>
      </c>
      <c r="F182" s="232">
        <v>59341.16</v>
      </c>
      <c r="G182" s="233">
        <v>59341.16</v>
      </c>
      <c r="H182" s="233">
        <v>0</v>
      </c>
      <c r="I182" s="233">
        <v>0</v>
      </c>
      <c r="J182" s="233">
        <v>59341.16</v>
      </c>
      <c r="K182" s="233">
        <v>0</v>
      </c>
      <c r="L182" s="233">
        <v>0</v>
      </c>
      <c r="M182" s="233">
        <v>0</v>
      </c>
      <c r="N182" s="233">
        <v>0</v>
      </c>
      <c r="O182" s="233">
        <v>59341.16</v>
      </c>
      <c r="P182" s="123"/>
      <c r="Q182" s="636"/>
      <c r="R182" s="122" t="s">
        <v>3077</v>
      </c>
      <c r="S182" s="234"/>
      <c r="T182" s="122" t="s">
        <v>93</v>
      </c>
      <c r="U182" s="122" t="s">
        <v>94</v>
      </c>
      <c r="V182" s="122" t="s">
        <v>698</v>
      </c>
      <c r="W182" s="122" t="s">
        <v>1323</v>
      </c>
      <c r="X182" s="122" t="s">
        <v>19</v>
      </c>
      <c r="Y182" s="122">
        <v>168</v>
      </c>
      <c r="Z182" s="122" t="s">
        <v>1324</v>
      </c>
      <c r="AA182" s="122" t="s">
        <v>96</v>
      </c>
      <c r="AB182" s="122" t="s">
        <v>3078</v>
      </c>
      <c r="AC182" s="122" t="s">
        <v>3083</v>
      </c>
      <c r="AD182" s="122" t="s">
        <v>97</v>
      </c>
      <c r="AE182" s="123">
        <v>59341.16</v>
      </c>
      <c r="AF182" s="123">
        <v>0</v>
      </c>
      <c r="AG182" s="123">
        <v>0</v>
      </c>
      <c r="AH182" s="123">
        <v>0</v>
      </c>
      <c r="AI182" s="123">
        <v>0</v>
      </c>
      <c r="AJ182" s="123">
        <v>59341.16</v>
      </c>
      <c r="AK182" s="122">
        <v>0</v>
      </c>
      <c r="AL182" s="122" t="s">
        <v>98</v>
      </c>
      <c r="AM182" s="122" t="s">
        <v>104</v>
      </c>
      <c r="AN182" s="122" t="s">
        <v>105</v>
      </c>
      <c r="AO182" s="122" t="s">
        <v>3084</v>
      </c>
      <c r="AP182" s="122" t="s">
        <v>1325</v>
      </c>
      <c r="AQ182" s="124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1"/>
      <c r="BJ182" s="122"/>
      <c r="BK182" s="235"/>
      <c r="BL182" s="235"/>
      <c r="BM182" s="236"/>
      <c r="BN182" s="76"/>
      <c r="BO182" s="37"/>
    </row>
    <row r="183" spans="2:67" x14ac:dyDescent="0.3">
      <c r="B183" s="37"/>
      <c r="C183" s="41"/>
      <c r="D183" s="118">
        <v>44469</v>
      </c>
      <c r="E183" s="119">
        <v>169</v>
      </c>
      <c r="F183" s="232">
        <v>2231.61</v>
      </c>
      <c r="G183" s="233">
        <v>-1.2499999999874944E-2</v>
      </c>
      <c r="H183" s="233">
        <v>1923.8125</v>
      </c>
      <c r="I183" s="233">
        <v>307.81</v>
      </c>
      <c r="J183" s="233">
        <v>2231.61</v>
      </c>
      <c r="K183" s="233">
        <v>0</v>
      </c>
      <c r="L183" s="233">
        <v>0</v>
      </c>
      <c r="M183" s="233">
        <v>0</v>
      </c>
      <c r="N183" s="233">
        <v>0</v>
      </c>
      <c r="O183" s="233">
        <v>2231.61</v>
      </c>
      <c r="P183" s="123"/>
      <c r="Q183" s="636"/>
      <c r="R183" s="122" t="s">
        <v>3077</v>
      </c>
      <c r="S183" s="234"/>
      <c r="T183" s="122" t="s">
        <v>93</v>
      </c>
      <c r="U183" s="122" t="s">
        <v>94</v>
      </c>
      <c r="V183" s="122" t="s">
        <v>698</v>
      </c>
      <c r="W183" s="122" t="s">
        <v>1326</v>
      </c>
      <c r="X183" s="122" t="s">
        <v>19</v>
      </c>
      <c r="Y183" s="122">
        <v>169</v>
      </c>
      <c r="Z183" s="122" t="s">
        <v>1327</v>
      </c>
      <c r="AA183" s="122" t="s">
        <v>96</v>
      </c>
      <c r="AB183" s="122" t="s">
        <v>3078</v>
      </c>
      <c r="AC183" s="122" t="s">
        <v>3083</v>
      </c>
      <c r="AD183" s="122" t="s">
        <v>97</v>
      </c>
      <c r="AE183" s="123">
        <v>1923.8</v>
      </c>
      <c r="AF183" s="123">
        <v>0</v>
      </c>
      <c r="AG183" s="123">
        <v>307.81</v>
      </c>
      <c r="AH183" s="123">
        <v>0</v>
      </c>
      <c r="AI183" s="123">
        <v>0</v>
      </c>
      <c r="AJ183" s="123">
        <v>2231.61</v>
      </c>
      <c r="AK183" s="122">
        <v>307.81</v>
      </c>
      <c r="AL183" s="122" t="s">
        <v>98</v>
      </c>
      <c r="AM183" s="122" t="s">
        <v>104</v>
      </c>
      <c r="AN183" s="122" t="s">
        <v>105</v>
      </c>
      <c r="AO183" s="122" t="s">
        <v>3084</v>
      </c>
      <c r="AP183" s="122" t="s">
        <v>1328</v>
      </c>
      <c r="AQ183" s="124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1"/>
      <c r="BJ183" s="122"/>
      <c r="BK183" s="235"/>
      <c r="BL183" s="235"/>
      <c r="BM183" s="236"/>
      <c r="BN183" s="76"/>
      <c r="BO183" s="37"/>
    </row>
    <row r="184" spans="2:67" x14ac:dyDescent="0.3">
      <c r="B184" s="37"/>
      <c r="C184" s="41"/>
      <c r="D184" s="118">
        <v>44469</v>
      </c>
      <c r="E184" s="119">
        <v>170</v>
      </c>
      <c r="F184" s="232">
        <v>77476.97</v>
      </c>
      <c r="G184" s="233">
        <v>77476.97</v>
      </c>
      <c r="H184" s="233">
        <v>0</v>
      </c>
      <c r="I184" s="233">
        <v>0</v>
      </c>
      <c r="J184" s="233">
        <v>77476.97</v>
      </c>
      <c r="K184" s="233">
        <v>0</v>
      </c>
      <c r="L184" s="233">
        <v>0</v>
      </c>
      <c r="M184" s="233">
        <v>0</v>
      </c>
      <c r="N184" s="233">
        <v>0</v>
      </c>
      <c r="O184" s="233">
        <v>77476.97</v>
      </c>
      <c r="P184" s="123"/>
      <c r="Q184" s="636"/>
      <c r="R184" s="122" t="s">
        <v>3077</v>
      </c>
      <c r="S184" s="234"/>
      <c r="T184" s="122" t="s">
        <v>93</v>
      </c>
      <c r="U184" s="122" t="s">
        <v>94</v>
      </c>
      <c r="V184" s="122" t="s">
        <v>698</v>
      </c>
      <c r="W184" s="122" t="s">
        <v>1329</v>
      </c>
      <c r="X184" s="122" t="s">
        <v>19</v>
      </c>
      <c r="Y184" s="122">
        <v>170</v>
      </c>
      <c r="Z184" s="122" t="s">
        <v>1330</v>
      </c>
      <c r="AA184" s="122" t="s">
        <v>96</v>
      </c>
      <c r="AB184" s="122" t="s">
        <v>3078</v>
      </c>
      <c r="AC184" s="122" t="s">
        <v>3083</v>
      </c>
      <c r="AD184" s="122" t="s">
        <v>97</v>
      </c>
      <c r="AE184" s="123">
        <v>77476.97</v>
      </c>
      <c r="AF184" s="123">
        <v>0</v>
      </c>
      <c r="AG184" s="123">
        <v>0</v>
      </c>
      <c r="AH184" s="123">
        <v>0</v>
      </c>
      <c r="AI184" s="123">
        <v>0</v>
      </c>
      <c r="AJ184" s="123">
        <v>77476.97</v>
      </c>
      <c r="AK184" s="122">
        <v>0</v>
      </c>
      <c r="AL184" s="122" t="s">
        <v>98</v>
      </c>
      <c r="AM184" s="122" t="s">
        <v>104</v>
      </c>
      <c r="AN184" s="122" t="s">
        <v>105</v>
      </c>
      <c r="AO184" s="122" t="s">
        <v>3084</v>
      </c>
      <c r="AP184" s="122" t="s">
        <v>1331</v>
      </c>
      <c r="AQ184" s="124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  <c r="BG184" s="122"/>
      <c r="BH184" s="122"/>
      <c r="BI184" s="121"/>
      <c r="BJ184" s="122"/>
      <c r="BK184" s="235"/>
      <c r="BL184" s="235"/>
      <c r="BM184" s="236"/>
      <c r="BN184" s="76"/>
      <c r="BO184" s="37"/>
    </row>
    <row r="185" spans="2:67" x14ac:dyDescent="0.3">
      <c r="B185" s="37"/>
      <c r="C185" s="41"/>
      <c r="D185" s="118">
        <v>44469</v>
      </c>
      <c r="E185" s="119">
        <v>171</v>
      </c>
      <c r="F185" s="232">
        <v>80682.69</v>
      </c>
      <c r="G185" s="233">
        <v>80682.69</v>
      </c>
      <c r="H185" s="233">
        <v>0</v>
      </c>
      <c r="I185" s="233">
        <v>0</v>
      </c>
      <c r="J185" s="233">
        <v>80682.69</v>
      </c>
      <c r="K185" s="233">
        <v>0</v>
      </c>
      <c r="L185" s="233">
        <v>0</v>
      </c>
      <c r="M185" s="233">
        <v>0</v>
      </c>
      <c r="N185" s="233">
        <v>0</v>
      </c>
      <c r="O185" s="233">
        <v>80682.69</v>
      </c>
      <c r="P185" s="123"/>
      <c r="Q185" s="636"/>
      <c r="R185" s="122" t="s">
        <v>3077</v>
      </c>
      <c r="S185" s="234"/>
      <c r="T185" s="122" t="s">
        <v>93</v>
      </c>
      <c r="U185" s="122" t="s">
        <v>94</v>
      </c>
      <c r="V185" s="122" t="s">
        <v>698</v>
      </c>
      <c r="W185" s="122" t="s">
        <v>1332</v>
      </c>
      <c r="X185" s="122" t="s">
        <v>19</v>
      </c>
      <c r="Y185" s="122">
        <v>171</v>
      </c>
      <c r="Z185" s="122" t="s">
        <v>1333</v>
      </c>
      <c r="AA185" s="122" t="s">
        <v>96</v>
      </c>
      <c r="AB185" s="122" t="s">
        <v>3078</v>
      </c>
      <c r="AC185" s="122" t="s">
        <v>3083</v>
      </c>
      <c r="AD185" s="122" t="s">
        <v>97</v>
      </c>
      <c r="AE185" s="123">
        <v>80682.69</v>
      </c>
      <c r="AF185" s="123">
        <v>0</v>
      </c>
      <c r="AG185" s="123">
        <v>0</v>
      </c>
      <c r="AH185" s="123">
        <v>0</v>
      </c>
      <c r="AI185" s="123">
        <v>0</v>
      </c>
      <c r="AJ185" s="123">
        <v>80682.69</v>
      </c>
      <c r="AK185" s="122">
        <v>0</v>
      </c>
      <c r="AL185" s="122" t="s">
        <v>98</v>
      </c>
      <c r="AM185" s="122" t="s">
        <v>104</v>
      </c>
      <c r="AN185" s="122" t="s">
        <v>105</v>
      </c>
      <c r="AO185" s="122" t="s">
        <v>3084</v>
      </c>
      <c r="AP185" s="122" t="s">
        <v>1334</v>
      </c>
      <c r="AQ185" s="124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1"/>
      <c r="BJ185" s="122"/>
      <c r="BK185" s="235"/>
      <c r="BL185" s="235"/>
      <c r="BM185" s="236"/>
      <c r="BN185" s="76"/>
      <c r="BO185" s="37"/>
    </row>
    <row r="186" spans="2:67" ht="15" thickBot="1" x14ac:dyDescent="0.35">
      <c r="B186" s="37"/>
      <c r="C186" s="41"/>
      <c r="D186" s="131">
        <v>44469</v>
      </c>
      <c r="E186" s="132">
        <v>172</v>
      </c>
      <c r="F186" s="240">
        <v>87348.95</v>
      </c>
      <c r="G186" s="241">
        <v>7.4999999978899723E-3</v>
      </c>
      <c r="H186" s="241">
        <v>75300.8125</v>
      </c>
      <c r="I186" s="241">
        <v>12048.13</v>
      </c>
      <c r="J186" s="241">
        <v>87348.95</v>
      </c>
      <c r="K186" s="241">
        <v>0</v>
      </c>
      <c r="L186" s="241">
        <v>0</v>
      </c>
      <c r="M186" s="241">
        <v>0</v>
      </c>
      <c r="N186" s="241">
        <v>0</v>
      </c>
      <c r="O186" s="241">
        <v>87348.95</v>
      </c>
      <c r="P186" s="240"/>
      <c r="Q186" s="637"/>
      <c r="R186" s="135" t="s">
        <v>3077</v>
      </c>
      <c r="S186" s="242"/>
      <c r="T186" s="135" t="s">
        <v>93</v>
      </c>
      <c r="U186" s="135" t="s">
        <v>94</v>
      </c>
      <c r="V186" s="135" t="s">
        <v>698</v>
      </c>
      <c r="W186" s="135" t="s">
        <v>1335</v>
      </c>
      <c r="X186" s="135" t="s">
        <v>19</v>
      </c>
      <c r="Y186" s="135">
        <v>172</v>
      </c>
      <c r="Z186" s="135" t="s">
        <v>1336</v>
      </c>
      <c r="AA186" s="135" t="s">
        <v>96</v>
      </c>
      <c r="AB186" s="135" t="s">
        <v>3078</v>
      </c>
      <c r="AC186" s="135" t="s">
        <v>3083</v>
      </c>
      <c r="AD186" s="135" t="s">
        <v>97</v>
      </c>
      <c r="AE186" s="136">
        <v>75300.820000000007</v>
      </c>
      <c r="AF186" s="136">
        <v>0</v>
      </c>
      <c r="AG186" s="136">
        <v>12048.13</v>
      </c>
      <c r="AH186" s="136">
        <v>0</v>
      </c>
      <c r="AI186" s="136">
        <v>0</v>
      </c>
      <c r="AJ186" s="136">
        <v>87348.95</v>
      </c>
      <c r="AK186" s="135">
        <v>12048.13</v>
      </c>
      <c r="AL186" s="135" t="s">
        <v>98</v>
      </c>
      <c r="AM186" s="135" t="s">
        <v>104</v>
      </c>
      <c r="AN186" s="135" t="s">
        <v>105</v>
      </c>
      <c r="AO186" s="135" t="s">
        <v>3084</v>
      </c>
      <c r="AP186" s="135" t="s">
        <v>1337</v>
      </c>
      <c r="AQ186" s="137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4"/>
      <c r="BJ186" s="135"/>
      <c r="BK186" s="243"/>
      <c r="BL186" s="243"/>
      <c r="BM186" s="276"/>
      <c r="BN186" s="76"/>
      <c r="BO186" s="37"/>
    </row>
    <row r="187" spans="2:67" ht="15.6" x14ac:dyDescent="0.3">
      <c r="B187" s="37"/>
      <c r="C187" s="41"/>
      <c r="D187" s="244"/>
      <c r="E187" s="245"/>
      <c r="F187" s="246"/>
      <c r="G187" s="247"/>
      <c r="H187" s="247"/>
      <c r="I187" s="247"/>
      <c r="J187" s="247"/>
      <c r="K187" s="247"/>
      <c r="L187" s="247"/>
      <c r="M187" s="247"/>
      <c r="N187" s="247"/>
      <c r="O187" s="247"/>
      <c r="P187" s="246"/>
      <c r="Q187" s="638"/>
      <c r="R187" s="248"/>
      <c r="S187" s="249"/>
      <c r="T187" s="250"/>
      <c r="U187" s="250"/>
      <c r="V187" s="250"/>
      <c r="W187" s="250"/>
      <c r="X187" s="250"/>
      <c r="Y187" s="250"/>
      <c r="Z187" s="250"/>
      <c r="AA187" s="250"/>
      <c r="AB187" s="250"/>
      <c r="AC187" s="250"/>
      <c r="AD187" s="250"/>
      <c r="AE187" s="251"/>
      <c r="AF187" s="251"/>
      <c r="AG187" s="251"/>
      <c r="AH187" s="250"/>
      <c r="AI187" s="250"/>
      <c r="AJ187" s="250"/>
      <c r="AK187" s="250"/>
      <c r="AL187" s="250"/>
      <c r="AM187" s="250"/>
      <c r="AN187" s="250"/>
      <c r="AO187" s="250"/>
      <c r="AP187" s="250"/>
      <c r="AQ187" s="252"/>
      <c r="AR187" s="250"/>
      <c r="AS187" s="250"/>
      <c r="AT187" s="250"/>
      <c r="AU187" s="250"/>
      <c r="AV187" s="250"/>
      <c r="AW187" s="250"/>
      <c r="AX187" s="250"/>
      <c r="AY187" s="250"/>
      <c r="AZ187" s="250"/>
      <c r="BA187" s="250"/>
      <c r="BB187" s="250"/>
      <c r="BC187" s="250"/>
      <c r="BD187" s="250"/>
      <c r="BE187" s="250"/>
      <c r="BF187" s="250"/>
      <c r="BG187" s="250"/>
      <c r="BH187" s="250"/>
      <c r="BI187" s="253"/>
      <c r="BJ187" s="254"/>
      <c r="BK187" s="255"/>
      <c r="BL187" s="255"/>
      <c r="BM187" s="255"/>
      <c r="BN187" s="76"/>
      <c r="BO187" s="37"/>
    </row>
    <row r="188" spans="2:67" ht="15.6" x14ac:dyDescent="0.3">
      <c r="B188" s="37"/>
      <c r="C188" s="41"/>
      <c r="D188" s="244"/>
      <c r="E188" s="245"/>
      <c r="F188" s="246"/>
      <c r="G188" s="247"/>
      <c r="H188" s="247"/>
      <c r="I188" s="247"/>
      <c r="J188" s="247"/>
      <c r="K188" s="247"/>
      <c r="L188" s="247"/>
      <c r="M188" s="247"/>
      <c r="N188" s="247"/>
      <c r="O188" s="247"/>
      <c r="P188" s="246"/>
      <c r="Q188" s="638"/>
      <c r="R188" s="248"/>
      <c r="S188" s="249"/>
      <c r="T188" s="250"/>
      <c r="U188" s="250"/>
      <c r="V188" s="250"/>
      <c r="W188" s="250"/>
      <c r="X188" s="250"/>
      <c r="Y188" s="250"/>
      <c r="Z188" s="250"/>
      <c r="AA188" s="250"/>
      <c r="AB188" s="250"/>
      <c r="AC188" s="250"/>
      <c r="AD188" s="250"/>
      <c r="AE188" s="251"/>
      <c r="AF188" s="251"/>
      <c r="AG188" s="251"/>
      <c r="AH188" s="250"/>
      <c r="AI188" s="250"/>
      <c r="AJ188" s="250"/>
      <c r="AK188" s="250"/>
      <c r="AL188" s="250"/>
      <c r="AM188" s="250"/>
      <c r="AN188" s="250"/>
      <c r="AO188" s="250"/>
      <c r="AP188" s="250"/>
      <c r="AQ188" s="252"/>
      <c r="AR188" s="250"/>
      <c r="AS188" s="250"/>
      <c r="AT188" s="250"/>
      <c r="AU188" s="250"/>
      <c r="AV188" s="250"/>
      <c r="AW188" s="250"/>
      <c r="AX188" s="250"/>
      <c r="AY188" s="250"/>
      <c r="AZ188" s="250"/>
      <c r="BA188" s="250"/>
      <c r="BB188" s="250"/>
      <c r="BC188" s="250"/>
      <c r="BD188" s="250"/>
      <c r="BE188" s="250"/>
      <c r="BF188" s="250"/>
      <c r="BG188" s="250"/>
      <c r="BH188" s="250"/>
      <c r="BI188" s="253"/>
      <c r="BJ188" s="254"/>
      <c r="BK188" s="255"/>
      <c r="BL188" s="255"/>
      <c r="BM188" s="255"/>
      <c r="BN188" s="76"/>
      <c r="BO188" s="37"/>
    </row>
    <row r="189" spans="2:67" ht="16.2" thickBot="1" x14ac:dyDescent="0.35">
      <c r="B189" s="37"/>
      <c r="C189" s="41"/>
      <c r="D189" s="256"/>
      <c r="E189" s="262"/>
      <c r="F189" s="280">
        <f t="shared" ref="F189:P189" si="0">SUM(F15:F186)</f>
        <v>9181694.1599999964</v>
      </c>
      <c r="G189" s="280">
        <f t="shared" si="0"/>
        <v>8310411.587500005</v>
      </c>
      <c r="H189" s="280">
        <f t="shared" si="0"/>
        <v>1919393.3125</v>
      </c>
      <c r="I189" s="280">
        <f t="shared" si="0"/>
        <v>307102.93</v>
      </c>
      <c r="J189" s="280">
        <f t="shared" si="0"/>
        <v>10536907.829999998</v>
      </c>
      <c r="K189" s="280">
        <f t="shared" si="0"/>
        <v>1339412.1600000001</v>
      </c>
      <c r="L189" s="280">
        <f t="shared" si="0"/>
        <v>13622.125</v>
      </c>
      <c r="M189" s="280">
        <f t="shared" si="0"/>
        <v>2179.5400000000004</v>
      </c>
      <c r="N189" s="280">
        <f t="shared" si="0"/>
        <v>1355213.8250000002</v>
      </c>
      <c r="O189" s="280">
        <f t="shared" si="0"/>
        <v>9181694.0049999971</v>
      </c>
      <c r="P189" s="280">
        <f t="shared" si="0"/>
        <v>9292137.790000001</v>
      </c>
      <c r="Q189" s="639"/>
      <c r="R189" s="256"/>
      <c r="S189" s="218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57"/>
      <c r="AI189" s="257"/>
      <c r="AJ189" s="257"/>
      <c r="AK189" s="257"/>
      <c r="BI189" s="218"/>
      <c r="BJ189" s="219"/>
      <c r="BK189" s="220"/>
      <c r="BL189" s="220"/>
      <c r="BM189" s="210"/>
      <c r="BN189" s="76"/>
      <c r="BO189" s="37"/>
    </row>
    <row r="190" spans="2:67" ht="16.2" thickTop="1" x14ac:dyDescent="0.3">
      <c r="B190" s="37"/>
      <c r="C190" s="41"/>
      <c r="D190" s="256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640"/>
      <c r="R190" s="256"/>
      <c r="S190" s="258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8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  <c r="BI190" s="218"/>
      <c r="BJ190" s="219"/>
      <c r="BK190" s="220"/>
      <c r="BL190" s="220"/>
      <c r="BM190" s="210"/>
      <c r="BN190" s="76"/>
      <c r="BO190" s="37"/>
    </row>
    <row r="191" spans="2:67" ht="15.6" x14ac:dyDescent="0.3">
      <c r="B191" s="37"/>
      <c r="C191" s="41"/>
      <c r="D191" s="256"/>
      <c r="E191" s="281" t="s">
        <v>835</v>
      </c>
      <c r="F191" s="282"/>
      <c r="G191" s="283" t="s">
        <v>255</v>
      </c>
      <c r="H191" s="284" t="s">
        <v>256</v>
      </c>
      <c r="I191" s="282"/>
      <c r="J191" s="262"/>
      <c r="K191" s="262"/>
      <c r="L191" s="262"/>
      <c r="M191" s="262"/>
      <c r="N191" s="262"/>
      <c r="O191" s="262"/>
      <c r="P191" s="262"/>
      <c r="Q191" s="640"/>
      <c r="R191" s="256"/>
      <c r="S191" s="258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8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8"/>
      <c r="BJ191" s="219"/>
      <c r="BK191" s="220"/>
      <c r="BL191" s="220"/>
      <c r="BM191" s="210"/>
      <c r="BN191" s="76"/>
      <c r="BO191" s="37"/>
    </row>
    <row r="192" spans="2:67" ht="15.6" x14ac:dyDescent="0.3">
      <c r="B192" s="37"/>
      <c r="C192" s="41"/>
      <c r="D192" s="256"/>
      <c r="E192" s="262"/>
      <c r="F192" s="281" t="s">
        <v>257</v>
      </c>
      <c r="G192" s="285">
        <f>G189</f>
        <v>8310411.587500005</v>
      </c>
      <c r="H192" s="285">
        <v>0</v>
      </c>
      <c r="I192" s="282"/>
      <c r="J192" s="262"/>
      <c r="K192" s="293"/>
      <c r="L192" s="262"/>
      <c r="M192" s="262"/>
      <c r="N192" s="262"/>
      <c r="O192" s="262"/>
      <c r="P192" s="612"/>
      <c r="Q192" s="640"/>
      <c r="R192" s="256"/>
      <c r="S192" s="258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8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8"/>
      <c r="BJ192" s="219"/>
      <c r="BK192" s="220"/>
      <c r="BL192" s="220"/>
      <c r="BM192" s="210"/>
      <c r="BN192" s="76"/>
      <c r="BO192" s="37"/>
    </row>
    <row r="193" spans="2:67" ht="15.6" x14ac:dyDescent="0.3">
      <c r="B193" s="37"/>
      <c r="C193" s="41"/>
      <c r="D193" s="256"/>
      <c r="E193" s="262"/>
      <c r="F193" s="281" t="s">
        <v>258</v>
      </c>
      <c r="G193" s="285">
        <f>H189</f>
        <v>1919393.3125</v>
      </c>
      <c r="H193" s="285">
        <f>+I189</f>
        <v>307102.93</v>
      </c>
      <c r="I193" s="282"/>
      <c r="J193" s="293"/>
      <c r="K193" s="293"/>
      <c r="L193" s="262"/>
      <c r="M193" s="262"/>
      <c r="N193" s="293"/>
      <c r="O193" s="262"/>
      <c r="P193" s="262"/>
      <c r="Q193" s="640"/>
      <c r="R193" s="256"/>
      <c r="S193" s="258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8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  <c r="BI193" s="218"/>
      <c r="BJ193" s="219"/>
      <c r="BK193" s="220"/>
      <c r="BL193" s="220"/>
      <c r="BM193" s="210"/>
      <c r="BN193" s="76"/>
      <c r="BO193" s="37"/>
    </row>
    <row r="194" spans="2:67" ht="15.6" x14ac:dyDescent="0.3">
      <c r="B194" s="37"/>
      <c r="C194" s="41"/>
      <c r="D194" s="256"/>
      <c r="E194" s="262"/>
      <c r="F194" s="286"/>
      <c r="G194" s="285">
        <f>+G192+G193</f>
        <v>10229804.900000006</v>
      </c>
      <c r="H194" s="285">
        <f>+H192+H193</f>
        <v>307102.93</v>
      </c>
      <c r="I194" s="282"/>
      <c r="J194" s="293"/>
      <c r="K194" s="262"/>
      <c r="L194" s="262"/>
      <c r="M194" s="262"/>
      <c r="N194" s="262"/>
      <c r="O194" s="262"/>
      <c r="P194" s="262"/>
      <c r="Q194" s="640"/>
      <c r="R194" s="256"/>
      <c r="S194" s="258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8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8"/>
      <c r="BJ194" s="219"/>
      <c r="BK194" s="220"/>
      <c r="BL194" s="220"/>
      <c r="BM194" s="210"/>
      <c r="BN194" s="76"/>
      <c r="BO194" s="37"/>
    </row>
    <row r="195" spans="2:67" ht="15.6" x14ac:dyDescent="0.3">
      <c r="B195" s="37"/>
      <c r="C195" s="41"/>
      <c r="D195" s="256"/>
      <c r="E195" s="262"/>
      <c r="F195" s="286"/>
      <c r="G195" s="283" t="s">
        <v>71</v>
      </c>
      <c r="H195" s="284" t="s">
        <v>256</v>
      </c>
      <c r="I195" s="282"/>
      <c r="J195" s="293"/>
      <c r="K195" s="262"/>
      <c r="L195" s="262"/>
      <c r="M195" s="262"/>
      <c r="N195" s="262"/>
      <c r="O195" s="262"/>
      <c r="P195" s="262"/>
      <c r="Q195" s="640"/>
      <c r="R195" s="256"/>
      <c r="S195" s="258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8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  <c r="BI195" s="218"/>
      <c r="BJ195" s="219"/>
      <c r="BK195" s="220"/>
      <c r="BL195" s="220"/>
      <c r="BM195" s="210"/>
      <c r="BN195" s="76"/>
      <c r="BO195" s="37"/>
    </row>
    <row r="196" spans="2:67" ht="15.6" x14ac:dyDescent="0.3">
      <c r="B196" s="37"/>
      <c r="C196" s="41"/>
      <c r="D196" s="256"/>
      <c r="E196" s="262"/>
      <c r="F196" s="281" t="s">
        <v>257</v>
      </c>
      <c r="G196" s="285">
        <f>K189</f>
        <v>1339412.1600000001</v>
      </c>
      <c r="H196" s="285">
        <v>0</v>
      </c>
      <c r="I196" s="282"/>
      <c r="J196" s="262"/>
      <c r="K196" s="262"/>
      <c r="L196" s="262"/>
      <c r="M196" s="262"/>
      <c r="N196" s="262"/>
      <c r="O196" s="262"/>
      <c r="P196" s="262"/>
      <c r="Q196" s="640"/>
      <c r="R196" s="256"/>
      <c r="S196" s="258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8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  <c r="BI196" s="218"/>
      <c r="BJ196" s="259"/>
      <c r="BK196" s="80"/>
      <c r="BL196" s="80"/>
      <c r="BM196" s="77"/>
      <c r="BN196" s="76"/>
      <c r="BO196" s="37"/>
    </row>
    <row r="197" spans="2:67" ht="15.6" x14ac:dyDescent="0.3">
      <c r="B197" s="37"/>
      <c r="C197" s="41"/>
      <c r="D197" s="256"/>
      <c r="E197" s="262"/>
      <c r="F197" s="281" t="s">
        <v>258</v>
      </c>
      <c r="G197" s="285">
        <f>L189</f>
        <v>13622.125</v>
      </c>
      <c r="H197" s="285">
        <f>+M189</f>
        <v>2179.5400000000004</v>
      </c>
      <c r="I197" s="282"/>
      <c r="J197" s="262"/>
      <c r="K197" s="262"/>
      <c r="L197" s="262"/>
      <c r="M197" s="262"/>
      <c r="N197" s="262"/>
      <c r="O197" s="262"/>
      <c r="P197" s="262"/>
      <c r="Q197" s="640"/>
      <c r="R197" s="256"/>
      <c r="S197" s="258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8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  <c r="BI197" s="218"/>
      <c r="BJ197" s="259"/>
      <c r="BK197" s="80"/>
      <c r="BL197" s="80"/>
      <c r="BM197" s="77"/>
      <c r="BN197" s="76"/>
      <c r="BO197" s="37"/>
    </row>
    <row r="198" spans="2:67" ht="15.6" x14ac:dyDescent="0.3">
      <c r="B198" s="37"/>
      <c r="C198" s="41"/>
      <c r="D198" s="256"/>
      <c r="E198" s="262"/>
      <c r="F198" s="282"/>
      <c r="G198" s="282"/>
      <c r="H198" s="282"/>
      <c r="I198" s="282"/>
      <c r="J198" s="262"/>
      <c r="K198" s="262"/>
      <c r="L198" s="262"/>
      <c r="M198" s="262"/>
      <c r="N198" s="262"/>
      <c r="O198" s="262"/>
      <c r="P198" s="262"/>
      <c r="Q198" s="640"/>
      <c r="R198" s="256"/>
      <c r="S198" s="258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8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  <c r="BI198" s="218"/>
      <c r="BJ198" s="259"/>
      <c r="BK198" s="80"/>
      <c r="BL198" s="80"/>
      <c r="BM198" s="77"/>
      <c r="BN198" s="76"/>
      <c r="BO198" s="37"/>
    </row>
    <row r="199" spans="2:67" ht="15.6" x14ac:dyDescent="0.3">
      <c r="B199" s="37"/>
      <c r="C199" s="41"/>
      <c r="D199" s="256"/>
      <c r="E199" s="262"/>
      <c r="F199" s="281" t="s">
        <v>836</v>
      </c>
      <c r="G199" s="285">
        <f>G192-G196</f>
        <v>6970999.4275000049</v>
      </c>
      <c r="H199" s="285">
        <v>0</v>
      </c>
      <c r="I199" s="282"/>
      <c r="J199" s="262"/>
      <c r="K199" s="262"/>
      <c r="L199" s="262"/>
      <c r="M199" s="262"/>
      <c r="N199" s="262"/>
      <c r="O199" s="262"/>
      <c r="P199" s="262"/>
      <c r="Q199" s="640"/>
      <c r="R199" s="256"/>
      <c r="S199" s="258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8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  <c r="BI199" s="218"/>
      <c r="BJ199" s="259"/>
      <c r="BK199" s="80"/>
      <c r="BL199" s="80"/>
      <c r="BM199" s="77"/>
      <c r="BN199" s="76"/>
      <c r="BO199" s="37"/>
    </row>
    <row r="200" spans="2:67" ht="16.2" thickBot="1" x14ac:dyDescent="0.35">
      <c r="B200" s="37"/>
      <c r="C200" s="41"/>
      <c r="D200" s="256"/>
      <c r="E200" s="262"/>
      <c r="F200" s="281" t="s">
        <v>837</v>
      </c>
      <c r="G200" s="285">
        <f>G193-G197</f>
        <v>1905771.1875</v>
      </c>
      <c r="H200" s="285">
        <f>H193-H197</f>
        <v>304923.39</v>
      </c>
      <c r="I200" s="282"/>
      <c r="J200" s="262"/>
      <c r="K200" s="262"/>
      <c r="L200" s="262"/>
      <c r="M200" s="262"/>
      <c r="N200" s="262"/>
      <c r="O200" s="262"/>
      <c r="P200" s="262"/>
      <c r="Q200" s="640"/>
      <c r="R200" s="256"/>
      <c r="S200" s="258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0"/>
      <c r="AD200" s="210"/>
      <c r="AE200" s="210"/>
      <c r="AF200" s="210"/>
      <c r="AG200" s="210"/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8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  <c r="BI200" s="218"/>
      <c r="BJ200" s="259"/>
      <c r="BK200" s="80"/>
      <c r="BL200" s="80"/>
      <c r="BM200" s="77"/>
      <c r="BN200" s="76"/>
      <c r="BO200" s="37"/>
    </row>
    <row r="201" spans="2:67" ht="16.2" thickBot="1" x14ac:dyDescent="0.35">
      <c r="B201" s="37"/>
      <c r="C201" s="41"/>
      <c r="D201" s="256"/>
      <c r="E201" s="262"/>
      <c r="F201" s="282"/>
      <c r="G201" s="287">
        <f>G199+G200</f>
        <v>8876770.6150000058</v>
      </c>
      <c r="H201" s="287">
        <f>H199+H200</f>
        <v>304923.39</v>
      </c>
      <c r="I201" s="288">
        <f>G201+H201</f>
        <v>9181694.0050000064</v>
      </c>
      <c r="J201" s="262"/>
      <c r="K201" s="262"/>
      <c r="L201" s="262"/>
      <c r="M201" s="262"/>
      <c r="N201" s="262"/>
      <c r="O201" s="262"/>
      <c r="P201" s="262"/>
      <c r="Q201" s="640"/>
      <c r="R201" s="256"/>
      <c r="S201" s="258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0"/>
      <c r="AD201" s="210"/>
      <c r="AE201" s="210"/>
      <c r="AF201" s="210"/>
      <c r="AG201" s="210"/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8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  <c r="BI201" s="218"/>
      <c r="BJ201" s="259"/>
      <c r="BK201" s="80"/>
      <c r="BL201" s="80"/>
      <c r="BM201" s="77"/>
      <c r="BN201" s="76"/>
      <c r="BO201" s="37"/>
    </row>
    <row r="202" spans="2:67" ht="16.8" thickTop="1" thickBot="1" x14ac:dyDescent="0.35">
      <c r="B202" s="37"/>
      <c r="C202" s="41"/>
      <c r="D202" s="256"/>
      <c r="E202" s="262"/>
      <c r="F202" s="282"/>
      <c r="G202" s="285"/>
      <c r="H202" s="285"/>
      <c r="I202" s="285"/>
      <c r="J202" s="262"/>
      <c r="K202" s="262"/>
      <c r="L202" s="262"/>
      <c r="M202" s="262"/>
      <c r="N202" s="262"/>
      <c r="O202" s="262"/>
      <c r="P202" s="262"/>
      <c r="Q202" s="640"/>
      <c r="R202" s="256"/>
      <c r="S202" s="258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8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  <c r="BI202" s="218"/>
      <c r="BJ202" s="259"/>
      <c r="BK202" s="80"/>
      <c r="BL202" s="80"/>
      <c r="BM202" s="77"/>
      <c r="BN202" s="76"/>
      <c r="BO202" s="37"/>
    </row>
    <row r="203" spans="2:67" ht="16.2" thickBot="1" x14ac:dyDescent="0.35">
      <c r="B203" s="37"/>
      <c r="C203" s="41"/>
      <c r="D203" s="256"/>
      <c r="E203" s="262"/>
      <c r="F203" s="282"/>
      <c r="G203" s="285"/>
      <c r="H203" s="289" t="s">
        <v>838</v>
      </c>
      <c r="I203" s="290">
        <f>I201</f>
        <v>9181694.0050000064</v>
      </c>
      <c r="J203" s="262"/>
      <c r="K203" s="294"/>
      <c r="L203" s="294"/>
      <c r="M203" s="262"/>
      <c r="N203" s="262"/>
      <c r="O203" s="262"/>
      <c r="P203" s="262"/>
      <c r="Q203" s="640"/>
      <c r="R203" s="256"/>
      <c r="S203" s="258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8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  <c r="BI203" s="218"/>
      <c r="BJ203" s="259"/>
      <c r="BK203" s="80"/>
      <c r="BL203" s="80"/>
      <c r="BM203" s="77"/>
      <c r="BN203" s="76"/>
      <c r="BO203" s="37"/>
    </row>
    <row r="204" spans="2:67" ht="15.6" x14ac:dyDescent="0.3">
      <c r="B204" s="37"/>
      <c r="C204" s="41"/>
      <c r="D204" s="256"/>
      <c r="E204" s="262"/>
      <c r="F204" s="282"/>
      <c r="G204" s="285"/>
      <c r="H204" s="291" t="s">
        <v>264</v>
      </c>
      <c r="I204" s="285">
        <f>I201-I203</f>
        <v>0</v>
      </c>
      <c r="J204" s="262"/>
      <c r="K204" s="262"/>
      <c r="L204" s="262"/>
      <c r="M204" s="262"/>
      <c r="N204" s="262"/>
      <c r="O204" s="262"/>
      <c r="P204" s="262"/>
      <c r="Q204" s="640"/>
      <c r="R204" s="256"/>
      <c r="S204" s="258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0"/>
      <c r="AD204" s="210"/>
      <c r="AE204" s="210"/>
      <c r="AF204" s="210"/>
      <c r="AG204" s="210"/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8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  <c r="BI204" s="218"/>
      <c r="BJ204" s="259"/>
      <c r="BK204" s="80"/>
      <c r="BL204" s="80"/>
      <c r="BM204" s="77"/>
      <c r="BN204" s="76"/>
      <c r="BO204" s="37"/>
    </row>
    <row r="205" spans="2:67" ht="15.6" x14ac:dyDescent="0.3">
      <c r="B205" s="37"/>
      <c r="C205" s="41"/>
      <c r="D205" s="256"/>
      <c r="E205" s="262"/>
      <c r="F205" s="292"/>
      <c r="G205" s="292"/>
      <c r="H205" s="292"/>
      <c r="I205" s="292"/>
      <c r="J205" s="262"/>
      <c r="K205" s="262"/>
      <c r="L205" s="262"/>
      <c r="M205" s="262"/>
      <c r="N205" s="262"/>
      <c r="O205" s="262"/>
      <c r="P205" s="262"/>
      <c r="Q205" s="640"/>
      <c r="R205" s="256"/>
      <c r="S205" s="258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  <c r="AF205" s="210"/>
      <c r="AG205" s="210"/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8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  <c r="BI205" s="218"/>
      <c r="BJ205" s="259"/>
      <c r="BK205" s="80"/>
      <c r="BL205" s="80"/>
      <c r="BM205" s="77"/>
      <c r="BN205" s="76"/>
      <c r="BO205" s="37"/>
    </row>
    <row r="206" spans="2:67" ht="15.6" x14ac:dyDescent="0.3">
      <c r="B206" s="37"/>
      <c r="C206" s="41"/>
      <c r="D206" s="165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641"/>
      <c r="R206" s="77"/>
      <c r="S206" s="79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9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9"/>
      <c r="BJ206" s="259"/>
      <c r="BK206" s="80"/>
      <c r="BL206" s="80"/>
      <c r="BM206" s="77"/>
      <c r="BN206" s="76"/>
      <c r="BO206" s="37"/>
    </row>
    <row r="207" spans="2:67" x14ac:dyDescent="0.3">
      <c r="B207" s="37"/>
      <c r="C207" s="41"/>
      <c r="D207" s="77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641"/>
      <c r="R207" s="77"/>
      <c r="S207" s="79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9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9"/>
      <c r="BJ207" s="259"/>
      <c r="BK207" s="80"/>
      <c r="BL207" s="80"/>
      <c r="BM207" s="77"/>
      <c r="BN207" s="76"/>
      <c r="BO207" s="37"/>
    </row>
    <row r="208" spans="2:67" ht="15" thickBot="1" x14ac:dyDescent="0.35">
      <c r="B208" s="37"/>
      <c r="C208" s="47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642"/>
      <c r="R208" s="48"/>
      <c r="S208" s="169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169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169"/>
      <c r="BJ208" s="260"/>
      <c r="BK208" s="170"/>
      <c r="BL208" s="170"/>
      <c r="BM208" s="48"/>
      <c r="BN208" s="49"/>
      <c r="BO208" s="37"/>
    </row>
    <row r="209" spans="2:67" x14ac:dyDescent="0.3"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643"/>
      <c r="R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J209" s="201"/>
      <c r="BK209" s="63"/>
      <c r="BL209" s="63"/>
      <c r="BM209" s="37"/>
      <c r="BN209" s="37"/>
      <c r="BO209" s="37"/>
    </row>
    <row r="210" spans="2:67" x14ac:dyDescent="0.3"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643"/>
      <c r="R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J210" s="201"/>
      <c r="BK210" s="63"/>
      <c r="BL210" s="63"/>
      <c r="BM210" s="37"/>
      <c r="BN210" s="37"/>
      <c r="BO210" s="37"/>
    </row>
    <row r="211" spans="2:67" x14ac:dyDescent="0.3">
      <c r="Q211" s="623"/>
      <c r="BJ211" s="261"/>
      <c r="BK211" s="60"/>
      <c r="BL211" s="60"/>
    </row>
    <row r="212" spans="2:67" x14ac:dyDescent="0.3">
      <c r="Q212" s="623"/>
      <c r="BJ212" s="261"/>
      <c r="BK212" s="60"/>
      <c r="BL212" s="60"/>
    </row>
    <row r="213" spans="2:67" x14ac:dyDescent="0.3">
      <c r="Q213" s="623"/>
      <c r="BJ213" s="261"/>
      <c r="BK213" s="60"/>
      <c r="BL213" s="60"/>
    </row>
    <row r="214" spans="2:67" x14ac:dyDescent="0.3">
      <c r="Q214" s="623"/>
      <c r="BJ214" s="261"/>
      <c r="BK214" s="60"/>
      <c r="BL214" s="60"/>
    </row>
  </sheetData>
  <mergeCells count="8">
    <mergeCell ref="E5:Q5"/>
    <mergeCell ref="E4:Q4"/>
    <mergeCell ref="AR12:BH12"/>
    <mergeCell ref="BJ12:BM12"/>
    <mergeCell ref="E6:Q6"/>
    <mergeCell ref="E7:Q7"/>
    <mergeCell ref="D12:R12"/>
    <mergeCell ref="T12:AP1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048570"/>
  <sheetViews>
    <sheetView topLeftCell="X1" workbookViewId="0">
      <selection activeCell="BF24" sqref="BF24"/>
    </sheetView>
  </sheetViews>
  <sheetFormatPr baseColWidth="10" defaultRowHeight="14.4" x14ac:dyDescent="0.3"/>
  <cols>
    <col min="1" max="1" width="4.6640625" customWidth="1"/>
    <col min="2" max="2" width="2.88671875" customWidth="1"/>
    <col min="3" max="4" width="3" customWidth="1"/>
    <col min="5" max="5" width="7.109375" customWidth="1"/>
    <col min="6" max="6" width="9.44140625" customWidth="1"/>
    <col min="7" max="7" width="11.44140625" customWidth="1"/>
    <col min="8" max="8" width="83.5546875" customWidth="1"/>
    <col min="9" max="9" width="17.5546875" customWidth="1"/>
    <col min="10" max="10" width="13.44140625" style="58" customWidth="1"/>
    <col min="11" max="11" width="17.88671875" style="623" customWidth="1"/>
    <col min="12" max="12" width="1.5546875" style="59" customWidth="1"/>
    <col min="13" max="13" width="12.6640625" customWidth="1"/>
    <col min="14" max="14" width="10.33203125" customWidth="1"/>
    <col min="15" max="15" width="13.6640625" customWidth="1"/>
    <col min="16" max="16" width="19" customWidth="1"/>
    <col min="17" max="17" width="9" customWidth="1"/>
    <col min="18" max="18" width="11.6640625" customWidth="1"/>
    <col min="19" max="19" width="37.5546875" customWidth="1"/>
    <col min="20" max="20" width="18.44140625" customWidth="1"/>
    <col min="21" max="21" width="34.6640625" customWidth="1"/>
    <col min="22" max="22" width="12.6640625" customWidth="1"/>
    <col min="23" max="23" width="16.44140625" customWidth="1"/>
    <col min="24" max="24" width="11.44140625" customWidth="1"/>
    <col min="25" max="25" width="14" customWidth="1"/>
    <col min="26" max="28" width="11.6640625" customWidth="1"/>
    <col min="29" max="29" width="12.33203125" customWidth="1"/>
    <col min="30" max="30" width="13.6640625" customWidth="1"/>
    <col min="31" max="31" width="11.6640625" customWidth="1"/>
    <col min="32" max="32" width="11.5546875" style="483" customWidth="1"/>
    <col min="33" max="33" width="11.5546875" customWidth="1"/>
    <col min="34" max="34" width="32.6640625" customWidth="1"/>
    <col min="35" max="35" width="61" customWidth="1"/>
    <col min="36" max="36" width="1.33203125" style="59" customWidth="1"/>
    <col min="37" max="37" width="21.6640625" customWidth="1"/>
    <col min="38" max="38" width="27.88671875" customWidth="1"/>
    <col min="39" max="39" width="20.44140625" customWidth="1"/>
    <col min="40" max="40" width="18.6640625" customWidth="1"/>
    <col min="41" max="41" width="23.5546875" customWidth="1"/>
    <col min="42" max="42" width="57.88671875" customWidth="1"/>
    <col min="43" max="43" width="35" customWidth="1"/>
    <col min="44" max="44" width="45.33203125" customWidth="1"/>
    <col min="45" max="45" width="23.5546875" customWidth="1"/>
    <col min="46" max="46" width="22.33203125" customWidth="1"/>
    <col min="47" max="48" width="18.6640625" customWidth="1"/>
    <col min="49" max="49" width="61" customWidth="1"/>
    <col min="50" max="50" width="34.33203125" customWidth="1"/>
    <col min="51" max="51" width="36.109375" customWidth="1"/>
    <col min="52" max="52" width="37.6640625" customWidth="1"/>
    <col min="53" max="53" width="61" customWidth="1"/>
    <col min="54" max="54" width="1.44140625" style="410" customWidth="1"/>
    <col min="55" max="55" width="11.5546875" style="89" customWidth="1"/>
    <col min="56" max="56" width="12.5546875" style="89" customWidth="1"/>
    <col min="57" max="57" width="77.88671875" customWidth="1"/>
    <col min="58" max="58" width="20.88671875" style="61" customWidth="1"/>
    <col min="59" max="59" width="5.5546875" customWidth="1"/>
    <col min="60" max="60" width="3.6640625" customWidth="1"/>
  </cols>
  <sheetData>
    <row r="1" spans="2:76" ht="15" thickBot="1" x14ac:dyDescent="0.35">
      <c r="B1" s="37"/>
      <c r="C1" s="37"/>
      <c r="D1" s="37"/>
      <c r="E1" s="37"/>
      <c r="F1" s="37"/>
      <c r="G1" s="37"/>
      <c r="H1" s="37"/>
      <c r="I1" s="37"/>
      <c r="J1" s="62"/>
      <c r="K1" s="63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C1" s="90"/>
      <c r="BD1" s="90"/>
      <c r="BE1" s="37"/>
      <c r="BF1" s="64"/>
      <c r="BG1" s="37"/>
      <c r="BH1" s="37"/>
      <c r="BI1" s="37"/>
    </row>
    <row r="2" spans="2:76" ht="16.2" thickBot="1" x14ac:dyDescent="0.35">
      <c r="B2" s="37"/>
      <c r="C2" s="38"/>
      <c r="D2" s="39"/>
      <c r="E2" s="39"/>
      <c r="F2" s="39"/>
      <c r="G2" s="175"/>
      <c r="H2" s="175"/>
      <c r="I2" s="175"/>
      <c r="J2" s="176"/>
      <c r="K2" s="267" t="s">
        <v>29</v>
      </c>
      <c r="L2" s="491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492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493"/>
      <c r="BC2" s="494"/>
      <c r="BD2" s="494"/>
      <c r="BE2" s="175"/>
      <c r="BF2" s="495"/>
      <c r="BG2" s="277"/>
      <c r="BH2" s="165"/>
      <c r="BI2" s="27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2:76" ht="17.399999999999999" x14ac:dyDescent="0.3">
      <c r="B3" s="37"/>
      <c r="C3" s="41"/>
      <c r="D3" s="77"/>
      <c r="E3" s="71"/>
      <c r="F3" s="71"/>
      <c r="G3" s="165"/>
      <c r="H3" s="165"/>
      <c r="I3" s="165"/>
      <c r="J3" s="167"/>
      <c r="K3" s="496"/>
      <c r="L3" s="497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497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498"/>
      <c r="BC3" s="499"/>
      <c r="BD3" s="499"/>
      <c r="BE3" s="165"/>
      <c r="BF3" s="500"/>
      <c r="BG3" s="278"/>
      <c r="BH3" s="165"/>
      <c r="BI3" s="27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2:76" ht="18" thickBot="1" x14ac:dyDescent="0.35">
      <c r="B4" s="37"/>
      <c r="C4" s="41"/>
      <c r="D4" s="77"/>
      <c r="E4" s="71"/>
      <c r="F4" s="71"/>
      <c r="G4" s="165"/>
      <c r="H4" s="165"/>
      <c r="I4" s="165"/>
      <c r="J4" s="167"/>
      <c r="K4" s="496"/>
      <c r="L4" s="497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497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498"/>
      <c r="BC4" s="499"/>
      <c r="BD4" s="499"/>
      <c r="BE4" s="165"/>
      <c r="BF4" s="500"/>
      <c r="BG4" s="278"/>
      <c r="BH4" s="165"/>
      <c r="BI4" s="27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2:76" ht="18" customHeight="1" thickBot="1" x14ac:dyDescent="0.35">
      <c r="B5" s="37"/>
      <c r="C5" s="41"/>
      <c r="D5" s="660" t="s">
        <v>3026</v>
      </c>
      <c r="E5" s="660"/>
      <c r="F5" s="660"/>
      <c r="G5" s="660"/>
      <c r="H5" s="660"/>
      <c r="I5" s="660"/>
      <c r="J5" s="660"/>
      <c r="K5" s="660"/>
      <c r="L5" s="649"/>
      <c r="M5" s="645"/>
      <c r="N5" s="645"/>
      <c r="O5" s="645"/>
      <c r="P5" s="645"/>
      <c r="Q5" s="645"/>
      <c r="R5" s="645"/>
      <c r="S5" s="645"/>
      <c r="T5" s="649"/>
      <c r="U5" s="414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497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498"/>
      <c r="BC5" s="499"/>
      <c r="BD5" s="499"/>
      <c r="BE5" s="165"/>
      <c r="BF5" s="264" t="s">
        <v>29</v>
      </c>
      <c r="BG5" s="278"/>
      <c r="BH5" s="165"/>
      <c r="BI5" s="27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2:76" ht="17.399999999999999" x14ac:dyDescent="0.3">
      <c r="B6" s="37"/>
      <c r="C6" s="41"/>
      <c r="D6" s="659" t="s">
        <v>3023</v>
      </c>
      <c r="E6" s="659"/>
      <c r="F6" s="659"/>
      <c r="G6" s="659"/>
      <c r="H6" s="659"/>
      <c r="I6" s="659"/>
      <c r="J6" s="659"/>
      <c r="K6" s="659"/>
      <c r="L6" s="646"/>
      <c r="M6" s="646"/>
      <c r="N6" s="646"/>
      <c r="O6" s="646"/>
      <c r="P6" s="646"/>
      <c r="Q6" s="646"/>
      <c r="R6" s="646"/>
      <c r="S6" s="646"/>
      <c r="T6" s="646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497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498"/>
      <c r="BC6" s="499"/>
      <c r="BD6" s="499"/>
      <c r="BE6" s="165"/>
      <c r="BF6" s="500"/>
      <c r="BG6" s="278"/>
      <c r="BH6" s="165"/>
      <c r="BI6" s="27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2:76" ht="17.399999999999999" customHeight="1" x14ac:dyDescent="0.3">
      <c r="B7" s="37"/>
      <c r="C7" s="41"/>
      <c r="D7" s="684" t="s">
        <v>3014</v>
      </c>
      <c r="E7" s="684"/>
      <c r="F7" s="684"/>
      <c r="G7" s="684"/>
      <c r="H7" s="684"/>
      <c r="I7" s="684"/>
      <c r="J7" s="684"/>
      <c r="K7" s="684"/>
      <c r="L7" s="655"/>
      <c r="M7" s="655"/>
      <c r="N7" s="655"/>
      <c r="O7" s="655"/>
      <c r="P7" s="655"/>
      <c r="Q7" s="65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497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498"/>
      <c r="BC7" s="499"/>
      <c r="BD7" s="499"/>
      <c r="BE7" s="165"/>
      <c r="BF7" s="500"/>
      <c r="BG7" s="278"/>
      <c r="BH7" s="165"/>
      <c r="BI7" s="27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2:76" ht="17.399999999999999" customHeight="1" x14ac:dyDescent="0.3">
      <c r="B8" s="37"/>
      <c r="C8" s="41"/>
      <c r="D8" s="685" t="s">
        <v>831</v>
      </c>
      <c r="E8" s="685"/>
      <c r="F8" s="685"/>
      <c r="G8" s="685"/>
      <c r="H8" s="685"/>
      <c r="I8" s="685"/>
      <c r="J8" s="685"/>
      <c r="K8" s="685"/>
      <c r="L8" s="656"/>
      <c r="M8" s="656"/>
      <c r="N8" s="656"/>
      <c r="O8" s="656"/>
      <c r="P8" s="656"/>
      <c r="Q8" s="656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497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498"/>
      <c r="BC8" s="499"/>
      <c r="BD8" s="499"/>
      <c r="BE8" s="165"/>
      <c r="BF8" s="500"/>
      <c r="BG8" s="278"/>
      <c r="BH8" s="165"/>
      <c r="BI8" s="27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2:76" ht="17.399999999999999" x14ac:dyDescent="0.3">
      <c r="B9" s="37"/>
      <c r="C9" s="41"/>
      <c r="D9" s="77"/>
      <c r="E9" s="71"/>
      <c r="F9" s="71"/>
      <c r="G9" s="165"/>
      <c r="H9" s="165"/>
      <c r="I9" s="165"/>
      <c r="J9" s="167"/>
      <c r="K9" s="496"/>
      <c r="L9" s="497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497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498"/>
      <c r="BC9" s="499"/>
      <c r="BD9" s="499"/>
      <c r="BE9" s="165"/>
      <c r="BF9" s="500"/>
      <c r="BG9" s="278"/>
      <c r="BH9" s="165"/>
      <c r="BI9" s="27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2:76" ht="17.399999999999999" x14ac:dyDescent="0.3">
      <c r="B10" s="37"/>
      <c r="C10" s="41"/>
      <c r="D10" s="77"/>
      <c r="E10" s="71"/>
      <c r="F10" s="71"/>
      <c r="G10" s="165"/>
      <c r="H10" s="165"/>
      <c r="I10" s="165"/>
      <c r="J10" s="167"/>
      <c r="K10" s="496"/>
      <c r="L10" s="497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497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498"/>
      <c r="BC10" s="499"/>
      <c r="BD10" s="499"/>
      <c r="BE10" s="165"/>
      <c r="BF10" s="500"/>
      <c r="BG10" s="278"/>
      <c r="BH10" s="165"/>
      <c r="BI10" s="27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2:76" ht="17.399999999999999" x14ac:dyDescent="0.3">
      <c r="B11" s="37"/>
      <c r="C11" s="41"/>
      <c r="D11" s="77"/>
      <c r="E11" s="71"/>
      <c r="F11" s="71"/>
      <c r="G11" s="71"/>
      <c r="H11" s="71"/>
      <c r="I11" s="71"/>
      <c r="J11" s="411"/>
      <c r="K11" s="73"/>
      <c r="L11" s="72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2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412"/>
      <c r="BC11" s="413"/>
      <c r="BD11" s="413"/>
      <c r="BE11" s="71"/>
      <c r="BF11" s="74"/>
      <c r="BG11" s="215"/>
      <c r="BH11" s="71"/>
      <c r="BI11" s="208"/>
      <c r="BJ11" s="209"/>
      <c r="BK11" s="209"/>
      <c r="BL11" s="209"/>
      <c r="BM11" s="209"/>
      <c r="BN11" s="209"/>
      <c r="BO11" s="209"/>
      <c r="BP11" s="209"/>
      <c r="BQ11" s="209"/>
      <c r="BR11" s="209"/>
    </row>
    <row r="12" spans="2:76" ht="17.399999999999999" x14ac:dyDescent="0.3">
      <c r="B12" s="37"/>
      <c r="C12" s="41"/>
      <c r="D12" s="77"/>
      <c r="E12" s="71"/>
      <c r="F12" s="71"/>
      <c r="G12" s="71"/>
      <c r="H12" s="71"/>
      <c r="I12" s="71"/>
      <c r="J12" s="411"/>
      <c r="K12" s="73"/>
      <c r="L12" s="72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412"/>
      <c r="BC12" s="413"/>
      <c r="BD12" s="413"/>
      <c r="BE12" s="71"/>
      <c r="BF12" s="74"/>
      <c r="BG12" s="215"/>
      <c r="BH12" s="71"/>
      <c r="BI12" s="208"/>
      <c r="BJ12" s="209"/>
      <c r="BK12" s="209"/>
      <c r="BL12" s="209"/>
      <c r="BM12" s="209"/>
      <c r="BN12" s="209"/>
      <c r="BO12" s="209"/>
      <c r="BP12" s="209"/>
      <c r="BQ12" s="209"/>
      <c r="BR12" s="209"/>
    </row>
    <row r="13" spans="2:76" ht="15.6" x14ac:dyDescent="0.3">
      <c r="B13" s="37"/>
      <c r="C13" s="41"/>
      <c r="D13" s="77"/>
      <c r="E13" s="687" t="s">
        <v>1378</v>
      </c>
      <c r="F13" s="687"/>
      <c r="G13" s="687"/>
      <c r="H13" s="687"/>
      <c r="I13" s="687"/>
      <c r="J13" s="687"/>
      <c r="K13" s="502"/>
      <c r="L13" s="503"/>
      <c r="M13" s="687" t="s">
        <v>1379</v>
      </c>
      <c r="N13" s="687"/>
      <c r="O13" s="687"/>
      <c r="P13" s="687"/>
      <c r="Q13" s="687"/>
      <c r="R13" s="687"/>
      <c r="S13" s="687"/>
      <c r="T13" s="687"/>
      <c r="U13" s="687"/>
      <c r="V13" s="687"/>
      <c r="W13" s="687"/>
      <c r="X13" s="687"/>
      <c r="Y13" s="687"/>
      <c r="Z13" s="687"/>
      <c r="AA13" s="687"/>
      <c r="AB13" s="687"/>
      <c r="AC13" s="687"/>
      <c r="AD13" s="687"/>
      <c r="AE13" s="687"/>
      <c r="AF13" s="687"/>
      <c r="AG13" s="687"/>
      <c r="AH13" s="687"/>
      <c r="AI13" s="687"/>
      <c r="AJ13" s="504"/>
      <c r="AK13" s="675" t="s">
        <v>42</v>
      </c>
      <c r="AL13" s="675"/>
      <c r="AM13" s="675"/>
      <c r="AN13" s="675"/>
      <c r="AO13" s="675"/>
      <c r="AP13" s="675"/>
      <c r="AQ13" s="675"/>
      <c r="AR13" s="675"/>
      <c r="AS13" s="675"/>
      <c r="AT13" s="675"/>
      <c r="AU13" s="675"/>
      <c r="AV13" s="675"/>
      <c r="AW13" s="675"/>
      <c r="AX13" s="675"/>
      <c r="AY13" s="675"/>
      <c r="AZ13" s="675"/>
      <c r="BA13" s="675"/>
      <c r="BB13" s="505"/>
      <c r="BC13" s="686"/>
      <c r="BD13" s="686"/>
      <c r="BE13" s="686"/>
      <c r="BF13" s="686"/>
      <c r="BG13" s="506"/>
      <c r="BH13" s="490"/>
      <c r="BI13" s="484"/>
      <c r="BJ13" s="484"/>
      <c r="BK13" s="484"/>
      <c r="BL13" s="484"/>
      <c r="BM13" s="484"/>
      <c r="BN13" s="484"/>
      <c r="BO13" s="484"/>
      <c r="BP13" s="484"/>
      <c r="BQ13" s="484"/>
      <c r="BR13" s="484"/>
      <c r="BS13" s="484"/>
      <c r="BT13" s="484"/>
      <c r="BU13" s="1"/>
      <c r="BV13" s="1"/>
      <c r="BW13" s="1"/>
      <c r="BX13" s="415"/>
    </row>
    <row r="14" spans="2:76" ht="27.6" x14ac:dyDescent="0.3">
      <c r="B14" s="37"/>
      <c r="C14" s="41"/>
      <c r="D14" s="77"/>
      <c r="E14" s="507" t="s">
        <v>60</v>
      </c>
      <c r="F14" s="507" t="s">
        <v>1380</v>
      </c>
      <c r="G14" s="507" t="s">
        <v>91</v>
      </c>
      <c r="H14" s="507" t="s">
        <v>1381</v>
      </c>
      <c r="I14" s="507" t="s">
        <v>1382</v>
      </c>
      <c r="J14" s="508" t="s">
        <v>1383</v>
      </c>
      <c r="K14" s="507" t="s">
        <v>1384</v>
      </c>
      <c r="L14" s="509"/>
      <c r="M14" s="507" t="s">
        <v>59</v>
      </c>
      <c r="N14" s="507" t="s">
        <v>60</v>
      </c>
      <c r="O14" s="507" t="s">
        <v>3015</v>
      </c>
      <c r="P14" s="507" t="s">
        <v>62</v>
      </c>
      <c r="Q14" s="507" t="s">
        <v>63</v>
      </c>
      <c r="R14" s="507" t="s">
        <v>64</v>
      </c>
      <c r="S14" s="507" t="s">
        <v>65</v>
      </c>
      <c r="T14" s="507" t="s">
        <v>1385</v>
      </c>
      <c r="U14" s="507" t="s">
        <v>1386</v>
      </c>
      <c r="V14" s="507" t="s">
        <v>1387</v>
      </c>
      <c r="W14" s="507" t="s">
        <v>1388</v>
      </c>
      <c r="X14" s="507" t="s">
        <v>70</v>
      </c>
      <c r="Y14" s="507" t="s">
        <v>71</v>
      </c>
      <c r="Z14" s="507" t="s">
        <v>72</v>
      </c>
      <c r="AA14" s="507" t="s">
        <v>73</v>
      </c>
      <c r="AB14" s="507" t="s">
        <v>74</v>
      </c>
      <c r="AC14" s="507" t="s">
        <v>75</v>
      </c>
      <c r="AD14" s="507" t="s">
        <v>76</v>
      </c>
      <c r="AE14" s="507" t="s">
        <v>1389</v>
      </c>
      <c r="AF14" s="507" t="s">
        <v>77</v>
      </c>
      <c r="AG14" s="507" t="s">
        <v>79</v>
      </c>
      <c r="AH14" s="507" t="s">
        <v>80</v>
      </c>
      <c r="AI14" s="507" t="s">
        <v>81</v>
      </c>
      <c r="AJ14" s="509"/>
      <c r="AK14" s="510" t="s">
        <v>59</v>
      </c>
      <c r="AL14" s="510" t="s">
        <v>82</v>
      </c>
      <c r="AM14" s="510" t="s">
        <v>61</v>
      </c>
      <c r="AN14" s="510" t="s">
        <v>63</v>
      </c>
      <c r="AO14" s="510" t="s">
        <v>64</v>
      </c>
      <c r="AP14" s="510" t="s">
        <v>65</v>
      </c>
      <c r="AQ14" s="510" t="s">
        <v>1385</v>
      </c>
      <c r="AR14" s="510" t="s">
        <v>1386</v>
      </c>
      <c r="AS14" s="510" t="s">
        <v>83</v>
      </c>
      <c r="AT14" s="510" t="s">
        <v>84</v>
      </c>
      <c r="AU14" s="510" t="s">
        <v>85</v>
      </c>
      <c r="AV14" s="510" t="s">
        <v>86</v>
      </c>
      <c r="AW14" s="510" t="s">
        <v>87</v>
      </c>
      <c r="AX14" s="510" t="s">
        <v>88</v>
      </c>
      <c r="AY14" s="510" t="s">
        <v>89</v>
      </c>
      <c r="AZ14" s="510" t="s">
        <v>80</v>
      </c>
      <c r="BA14" s="510" t="s">
        <v>81</v>
      </c>
      <c r="BB14" s="511"/>
      <c r="BC14" s="512" t="s">
        <v>1380</v>
      </c>
      <c r="BD14" s="507" t="s">
        <v>91</v>
      </c>
      <c r="BE14" s="507" t="s">
        <v>92</v>
      </c>
      <c r="BF14" s="513" t="s">
        <v>1390</v>
      </c>
      <c r="BG14" s="489"/>
      <c r="BH14" s="490"/>
      <c r="BI14" s="484"/>
      <c r="BJ14" s="484"/>
      <c r="BK14" s="484"/>
      <c r="BL14" s="484"/>
      <c r="BM14" s="484"/>
      <c r="BN14" s="484"/>
      <c r="BO14" s="484"/>
      <c r="BP14" s="484"/>
      <c r="BQ14" s="484"/>
      <c r="BR14" s="484"/>
      <c r="BS14" s="484"/>
      <c r="BT14" s="484"/>
      <c r="BU14" s="1"/>
      <c r="BV14" s="1"/>
      <c r="BW14" s="1"/>
      <c r="BX14" s="415"/>
    </row>
    <row r="15" spans="2:76" ht="15" thickBot="1" x14ac:dyDescent="0.35">
      <c r="B15" s="37"/>
      <c r="C15" s="41"/>
      <c r="D15" s="77"/>
      <c r="E15" s="77"/>
      <c r="F15" s="77"/>
      <c r="G15" s="77"/>
      <c r="H15" s="77"/>
      <c r="I15" s="77"/>
      <c r="J15" s="78"/>
      <c r="K15" s="80"/>
      <c r="L15" s="79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9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416"/>
      <c r="BC15" s="417"/>
      <c r="BD15" s="417"/>
      <c r="BE15" s="77"/>
      <c r="BF15" s="81"/>
      <c r="BG15" s="76"/>
    </row>
    <row r="16" spans="2:76" x14ac:dyDescent="0.3">
      <c r="B16" s="37"/>
      <c r="C16" s="41"/>
      <c r="D16" s="77"/>
      <c r="E16" s="522" t="s">
        <v>1350</v>
      </c>
      <c r="F16" s="419" t="s">
        <v>1351</v>
      </c>
      <c r="G16" s="419" t="s">
        <v>517</v>
      </c>
      <c r="H16" s="419" t="s">
        <v>3065</v>
      </c>
      <c r="I16" s="112" t="s">
        <v>3067</v>
      </c>
      <c r="J16" s="485">
        <v>19029.6234</v>
      </c>
      <c r="K16" s="613"/>
      <c r="L16" s="418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4"/>
      <c r="AK16" s="419"/>
      <c r="AL16" s="419"/>
      <c r="AM16" s="419"/>
      <c r="AN16" s="419"/>
      <c r="AO16" s="419"/>
      <c r="AP16" s="419"/>
      <c r="AQ16" s="419"/>
      <c r="AR16" s="419"/>
      <c r="AS16" s="419"/>
      <c r="AT16" s="419"/>
      <c r="AU16" s="419"/>
      <c r="AV16" s="419"/>
      <c r="AW16" s="419"/>
      <c r="AX16" s="419"/>
      <c r="AY16" s="419"/>
      <c r="AZ16" s="419"/>
      <c r="BA16" s="419"/>
      <c r="BB16" s="114"/>
      <c r="BC16" s="420"/>
      <c r="BD16" s="420"/>
      <c r="BE16" s="420"/>
      <c r="BF16" s="421"/>
      <c r="BG16" s="76"/>
    </row>
    <row r="17" spans="2:61" x14ac:dyDescent="0.3">
      <c r="B17" s="37"/>
      <c r="C17" s="41"/>
      <c r="D17" s="77"/>
      <c r="E17" s="523" t="s">
        <v>1350</v>
      </c>
      <c r="F17" s="128" t="s">
        <v>1353</v>
      </c>
      <c r="G17" s="128" t="s">
        <v>517</v>
      </c>
      <c r="H17" s="128" t="s">
        <v>3065</v>
      </c>
      <c r="I17" s="122" t="s">
        <v>3067</v>
      </c>
      <c r="J17" s="488">
        <v>3881.62</v>
      </c>
      <c r="K17" s="614"/>
      <c r="L17" s="4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4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4"/>
      <c r="BC17" s="235"/>
      <c r="BD17" s="235"/>
      <c r="BE17" s="235"/>
      <c r="BF17" s="236"/>
      <c r="BG17" s="76"/>
    </row>
    <row r="18" spans="2:61" x14ac:dyDescent="0.3">
      <c r="B18" s="37"/>
      <c r="C18" s="41"/>
      <c r="D18" s="77"/>
      <c r="E18" s="523" t="s">
        <v>1355</v>
      </c>
      <c r="F18" s="128" t="s">
        <v>1393</v>
      </c>
      <c r="G18" s="128" t="s">
        <v>789</v>
      </c>
      <c r="H18" s="128" t="s">
        <v>3065</v>
      </c>
      <c r="I18" s="122" t="s">
        <v>3067</v>
      </c>
      <c r="J18" s="488">
        <v>14400</v>
      </c>
      <c r="K18" s="614" t="s">
        <v>2975</v>
      </c>
      <c r="L18" s="422"/>
      <c r="M18" s="128" t="s">
        <v>93</v>
      </c>
      <c r="N18" s="128" t="s">
        <v>94</v>
      </c>
      <c r="O18" s="128" t="s">
        <v>1670</v>
      </c>
      <c r="P18" s="128" t="s">
        <v>1671</v>
      </c>
      <c r="Q18" s="128" t="s">
        <v>1402</v>
      </c>
      <c r="R18" s="128" t="s">
        <v>1672</v>
      </c>
      <c r="S18" s="128" t="s">
        <v>1673</v>
      </c>
      <c r="T18" s="128" t="s">
        <v>3067</v>
      </c>
      <c r="U18" s="128" t="s">
        <v>3069</v>
      </c>
      <c r="V18" s="128" t="s">
        <v>1403</v>
      </c>
      <c r="W18" s="128" t="s">
        <v>141</v>
      </c>
      <c r="X18" s="128">
        <v>90000</v>
      </c>
      <c r="Y18" s="128">
        <v>0</v>
      </c>
      <c r="Z18" s="128">
        <v>14400</v>
      </c>
      <c r="AA18" s="128">
        <v>9599.94</v>
      </c>
      <c r="AB18" s="128">
        <v>9000</v>
      </c>
      <c r="AC18" s="128">
        <v>85800.06</v>
      </c>
      <c r="AD18" s="128">
        <v>14400</v>
      </c>
      <c r="AE18" s="128">
        <v>18599.939999999999</v>
      </c>
      <c r="AF18" s="128" t="s">
        <v>98</v>
      </c>
      <c r="AG18" s="128" t="s">
        <v>105</v>
      </c>
      <c r="AH18" s="128" t="s">
        <v>1404</v>
      </c>
      <c r="AI18" s="128" t="s">
        <v>1674</v>
      </c>
      <c r="AJ18" s="124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4"/>
      <c r="BC18" s="122" t="s">
        <v>1399</v>
      </c>
      <c r="BD18" s="119" t="s">
        <v>789</v>
      </c>
      <c r="BE18" s="119" t="s">
        <v>3072</v>
      </c>
      <c r="BF18" s="197">
        <v>85800.06</v>
      </c>
      <c r="BG18" s="76"/>
    </row>
    <row r="19" spans="2:61" x14ac:dyDescent="0.3">
      <c r="B19" s="37"/>
      <c r="C19" s="41"/>
      <c r="D19" s="77"/>
      <c r="E19" s="523" t="s">
        <v>1355</v>
      </c>
      <c r="F19" s="128" t="s">
        <v>1361</v>
      </c>
      <c r="G19" s="128" t="s">
        <v>789</v>
      </c>
      <c r="H19" s="128" t="s">
        <v>3065</v>
      </c>
      <c r="I19" s="122" t="s">
        <v>3067</v>
      </c>
      <c r="J19" s="488">
        <v>2040</v>
      </c>
      <c r="K19" s="614" t="s">
        <v>2976</v>
      </c>
      <c r="L19" s="422"/>
      <c r="M19" s="128" t="s">
        <v>93</v>
      </c>
      <c r="N19" s="128" t="s">
        <v>94</v>
      </c>
      <c r="O19" s="128" t="s">
        <v>279</v>
      </c>
      <c r="P19" s="128" t="s">
        <v>1675</v>
      </c>
      <c r="Q19" s="128" t="s">
        <v>17</v>
      </c>
      <c r="R19" s="128" t="s">
        <v>1676</v>
      </c>
      <c r="S19" s="128" t="s">
        <v>1677</v>
      </c>
      <c r="T19" s="128" t="s">
        <v>3067</v>
      </c>
      <c r="U19" s="128" t="s">
        <v>3069</v>
      </c>
      <c r="V19" s="128" t="s">
        <v>1409</v>
      </c>
      <c r="W19" s="128" t="s">
        <v>141</v>
      </c>
      <c r="X19" s="128">
        <v>12750</v>
      </c>
      <c r="Y19" s="128">
        <v>0</v>
      </c>
      <c r="Z19" s="128">
        <v>2040</v>
      </c>
      <c r="AA19" s="128">
        <v>0</v>
      </c>
      <c r="AB19" s="128">
        <v>0</v>
      </c>
      <c r="AC19" s="128">
        <v>14790</v>
      </c>
      <c r="AD19" s="128">
        <v>2040</v>
      </c>
      <c r="AE19" s="128">
        <v>0</v>
      </c>
      <c r="AF19" s="128" t="s">
        <v>98</v>
      </c>
      <c r="AG19" s="128" t="s">
        <v>105</v>
      </c>
      <c r="AH19" s="128" t="s">
        <v>1410</v>
      </c>
      <c r="AI19" s="128" t="s">
        <v>1678</v>
      </c>
      <c r="AJ19" s="124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4"/>
      <c r="BC19" s="122" t="s">
        <v>1405</v>
      </c>
      <c r="BD19" s="119" t="s">
        <v>789</v>
      </c>
      <c r="BE19" s="119" t="s">
        <v>3072</v>
      </c>
      <c r="BF19" s="197">
        <v>54802</v>
      </c>
      <c r="BG19" s="423"/>
      <c r="BI19" s="424"/>
    </row>
    <row r="20" spans="2:61" x14ac:dyDescent="0.3">
      <c r="B20" s="37"/>
      <c r="C20" s="41"/>
      <c r="D20" s="77"/>
      <c r="E20" s="523" t="s">
        <v>1355</v>
      </c>
      <c r="F20" s="128" t="s">
        <v>1406</v>
      </c>
      <c r="G20" s="128" t="s">
        <v>789</v>
      </c>
      <c r="H20" s="128" t="s">
        <v>3065</v>
      </c>
      <c r="I20" s="122" t="s">
        <v>3067</v>
      </c>
      <c r="J20" s="488">
        <v>192</v>
      </c>
      <c r="K20" s="614" t="s">
        <v>2976</v>
      </c>
      <c r="L20" s="422"/>
      <c r="M20" s="128" t="s">
        <v>93</v>
      </c>
      <c r="N20" s="128" t="s">
        <v>94</v>
      </c>
      <c r="O20" s="128" t="s">
        <v>1392</v>
      </c>
      <c r="P20" s="128" t="s">
        <v>1679</v>
      </c>
      <c r="Q20" s="128" t="s">
        <v>109</v>
      </c>
      <c r="R20" s="128" t="s">
        <v>109</v>
      </c>
      <c r="S20" s="128" t="s">
        <v>1680</v>
      </c>
      <c r="T20" s="128" t="s">
        <v>3067</v>
      </c>
      <c r="U20" s="128" t="s">
        <v>3068</v>
      </c>
      <c r="V20" s="128" t="s">
        <v>1681</v>
      </c>
      <c r="W20" s="128" t="s">
        <v>141</v>
      </c>
      <c r="X20" s="128">
        <v>1200</v>
      </c>
      <c r="Y20" s="128">
        <v>0</v>
      </c>
      <c r="Z20" s="128">
        <v>192</v>
      </c>
      <c r="AA20" s="128">
        <v>128</v>
      </c>
      <c r="AB20" s="128">
        <v>120</v>
      </c>
      <c r="AC20" s="128">
        <v>1144</v>
      </c>
      <c r="AD20" s="128">
        <v>192</v>
      </c>
      <c r="AE20" s="128">
        <v>248</v>
      </c>
      <c r="AF20" s="128" t="s">
        <v>98</v>
      </c>
      <c r="AG20" s="128" t="s">
        <v>105</v>
      </c>
      <c r="AH20" s="128" t="s">
        <v>1682</v>
      </c>
      <c r="AI20" s="128" t="s">
        <v>1683</v>
      </c>
      <c r="AJ20" s="124"/>
      <c r="AK20" s="519" t="s">
        <v>93</v>
      </c>
      <c r="AL20" s="519" t="s">
        <v>106</v>
      </c>
      <c r="AM20" s="519" t="s">
        <v>611</v>
      </c>
      <c r="AN20" s="519" t="s">
        <v>109</v>
      </c>
      <c r="AO20" s="519" t="s">
        <v>109</v>
      </c>
      <c r="AP20" s="519" t="s">
        <v>2711</v>
      </c>
      <c r="AQ20" s="519" t="s">
        <v>3074</v>
      </c>
      <c r="AR20" s="519" t="s">
        <v>3075</v>
      </c>
      <c r="AS20" s="519" t="s">
        <v>2712</v>
      </c>
      <c r="AT20" s="519" t="s">
        <v>108</v>
      </c>
      <c r="AU20" s="519" t="s">
        <v>98</v>
      </c>
      <c r="AV20" s="519" t="s">
        <v>2713</v>
      </c>
      <c r="AW20" s="519" t="s">
        <v>1680</v>
      </c>
      <c r="AX20" s="519" t="s">
        <v>2714</v>
      </c>
      <c r="AY20" s="519" t="s">
        <v>109</v>
      </c>
      <c r="AZ20" s="519" t="s">
        <v>110</v>
      </c>
      <c r="BA20" s="519" t="s">
        <v>2715</v>
      </c>
      <c r="BB20" s="59"/>
      <c r="BC20" s="122" t="s">
        <v>1407</v>
      </c>
      <c r="BD20" s="119" t="s">
        <v>789</v>
      </c>
      <c r="BE20" s="119" t="s">
        <v>3072</v>
      </c>
      <c r="BF20" s="197">
        <v>1144</v>
      </c>
      <c r="BG20" s="423"/>
      <c r="BI20" s="424"/>
    </row>
    <row r="21" spans="2:61" x14ac:dyDescent="0.3">
      <c r="B21" s="37"/>
      <c r="C21" s="41"/>
      <c r="D21" s="77"/>
      <c r="E21" s="523" t="s">
        <v>1355</v>
      </c>
      <c r="F21" s="128" t="s">
        <v>1362</v>
      </c>
      <c r="G21" s="128" t="s">
        <v>789</v>
      </c>
      <c r="H21" s="128" t="s">
        <v>3065</v>
      </c>
      <c r="I21" s="122" t="s">
        <v>3067</v>
      </c>
      <c r="J21" s="488">
        <v>2017.69</v>
      </c>
      <c r="K21" s="614" t="s">
        <v>2976</v>
      </c>
      <c r="L21" s="422"/>
      <c r="M21" s="128" t="s">
        <v>93</v>
      </c>
      <c r="N21" s="128" t="s">
        <v>94</v>
      </c>
      <c r="O21" s="128" t="s">
        <v>1544</v>
      </c>
      <c r="P21" s="128" t="s">
        <v>1684</v>
      </c>
      <c r="Q21" s="128" t="s">
        <v>26</v>
      </c>
      <c r="R21" s="128" t="s">
        <v>1685</v>
      </c>
      <c r="S21" s="128" t="s">
        <v>1686</v>
      </c>
      <c r="T21" s="128" t="s">
        <v>3067</v>
      </c>
      <c r="U21" s="128" t="s">
        <v>3068</v>
      </c>
      <c r="V21" s="128" t="s">
        <v>1415</v>
      </c>
      <c r="W21" s="128" t="s">
        <v>253</v>
      </c>
      <c r="X21" s="128">
        <v>12610.53</v>
      </c>
      <c r="Y21" s="128">
        <v>0</v>
      </c>
      <c r="Z21" s="128">
        <v>2017.69</v>
      </c>
      <c r="AA21" s="128">
        <v>0</v>
      </c>
      <c r="AB21" s="128">
        <v>0</v>
      </c>
      <c r="AC21" s="128">
        <v>14628.22</v>
      </c>
      <c r="AD21" s="128">
        <v>2017.69</v>
      </c>
      <c r="AE21" s="128">
        <v>0</v>
      </c>
      <c r="AF21" s="128" t="s">
        <v>98</v>
      </c>
      <c r="AG21" s="128" t="s">
        <v>105</v>
      </c>
      <c r="AH21" s="128" t="s">
        <v>1687</v>
      </c>
      <c r="AI21" s="128" t="s">
        <v>1688</v>
      </c>
      <c r="AJ21" s="124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4"/>
      <c r="BC21" s="122" t="s">
        <v>1411</v>
      </c>
      <c r="BD21" s="119" t="s">
        <v>789</v>
      </c>
      <c r="BE21" s="119" t="s">
        <v>3072</v>
      </c>
      <c r="BF21" s="197">
        <v>14628.21</v>
      </c>
      <c r="BG21" s="425"/>
      <c r="BI21" s="424"/>
    </row>
    <row r="22" spans="2:61" x14ac:dyDescent="0.3">
      <c r="B22" s="37"/>
      <c r="C22" s="41"/>
      <c r="D22" s="77"/>
      <c r="E22" s="523" t="s">
        <v>1355</v>
      </c>
      <c r="F22" s="128" t="s">
        <v>1412</v>
      </c>
      <c r="G22" s="128" t="s">
        <v>789</v>
      </c>
      <c r="H22" s="128" t="s">
        <v>3065</v>
      </c>
      <c r="I22" s="122" t="s">
        <v>3067</v>
      </c>
      <c r="J22" s="488">
        <v>272</v>
      </c>
      <c r="K22" s="614" t="s">
        <v>2976</v>
      </c>
      <c r="L22" s="124"/>
      <c r="M22" s="128" t="s">
        <v>93</v>
      </c>
      <c r="N22" s="128" t="s">
        <v>94</v>
      </c>
      <c r="O22" s="128" t="s">
        <v>1392</v>
      </c>
      <c r="P22" s="128" t="s">
        <v>1689</v>
      </c>
      <c r="Q22" s="128" t="s">
        <v>109</v>
      </c>
      <c r="R22" s="128" t="s">
        <v>109</v>
      </c>
      <c r="S22" s="128" t="s">
        <v>1690</v>
      </c>
      <c r="T22" s="128" t="s">
        <v>3067</v>
      </c>
      <c r="U22" s="128" t="s">
        <v>3068</v>
      </c>
      <c r="V22" s="128" t="s">
        <v>1681</v>
      </c>
      <c r="W22" s="128" t="s">
        <v>141</v>
      </c>
      <c r="X22" s="128">
        <v>1700</v>
      </c>
      <c r="Y22" s="128">
        <v>0</v>
      </c>
      <c r="Z22" s="128">
        <v>272</v>
      </c>
      <c r="AA22" s="128">
        <v>181.33</v>
      </c>
      <c r="AB22" s="128">
        <v>170</v>
      </c>
      <c r="AC22" s="128">
        <v>1620.67</v>
      </c>
      <c r="AD22" s="128">
        <v>272</v>
      </c>
      <c r="AE22" s="128">
        <v>351.33</v>
      </c>
      <c r="AF22" s="128" t="s">
        <v>98</v>
      </c>
      <c r="AG22" s="128" t="s">
        <v>105</v>
      </c>
      <c r="AH22" s="128" t="s">
        <v>1691</v>
      </c>
      <c r="AI22" s="128" t="s">
        <v>1692</v>
      </c>
      <c r="AJ22" s="124"/>
      <c r="AK22" s="519" t="s">
        <v>93</v>
      </c>
      <c r="AL22" s="519" t="s">
        <v>106</v>
      </c>
      <c r="AM22" s="519" t="s">
        <v>611</v>
      </c>
      <c r="AN22" s="519" t="s">
        <v>109</v>
      </c>
      <c r="AO22" s="519" t="s">
        <v>109</v>
      </c>
      <c r="AP22" s="519" t="s">
        <v>2716</v>
      </c>
      <c r="AQ22" s="519" t="s">
        <v>3074</v>
      </c>
      <c r="AR22" s="519" t="s">
        <v>3075</v>
      </c>
      <c r="AS22" s="519" t="s">
        <v>2712</v>
      </c>
      <c r="AT22" s="519" t="s">
        <v>108</v>
      </c>
      <c r="AU22" s="519" t="s">
        <v>98</v>
      </c>
      <c r="AV22" s="519" t="s">
        <v>2717</v>
      </c>
      <c r="AW22" s="519" t="s">
        <v>1690</v>
      </c>
      <c r="AX22" s="519" t="s">
        <v>2718</v>
      </c>
      <c r="AY22" s="519" t="s">
        <v>109</v>
      </c>
      <c r="AZ22" s="519" t="s">
        <v>110</v>
      </c>
      <c r="BA22" s="519" t="s">
        <v>2719</v>
      </c>
      <c r="BB22" s="124"/>
      <c r="BC22" s="122" t="s">
        <v>1413</v>
      </c>
      <c r="BD22" s="119" t="s">
        <v>789</v>
      </c>
      <c r="BE22" s="119" t="s">
        <v>3072</v>
      </c>
      <c r="BF22" s="197">
        <v>1620.67</v>
      </c>
      <c r="BG22" s="423"/>
      <c r="BI22" s="424"/>
    </row>
    <row r="23" spans="2:61" x14ac:dyDescent="0.3">
      <c r="B23" s="37"/>
      <c r="C23" s="41"/>
      <c r="D23" s="77"/>
      <c r="E23" s="523" t="s">
        <v>1355</v>
      </c>
      <c r="F23" s="128" t="s">
        <v>1363</v>
      </c>
      <c r="G23" s="128" t="s">
        <v>789</v>
      </c>
      <c r="H23" s="128" t="s">
        <v>3065</v>
      </c>
      <c r="I23" s="122" t="s">
        <v>3067</v>
      </c>
      <c r="J23" s="488">
        <v>1469.8141000000001</v>
      </c>
      <c r="K23" s="614" t="s">
        <v>2976</v>
      </c>
      <c r="L23" s="124"/>
      <c r="M23" s="128" t="s">
        <v>93</v>
      </c>
      <c r="N23" s="128" t="s">
        <v>94</v>
      </c>
      <c r="O23" s="128" t="s">
        <v>1693</v>
      </c>
      <c r="P23" s="128" t="s">
        <v>1694</v>
      </c>
      <c r="Q23" s="128" t="s">
        <v>17</v>
      </c>
      <c r="R23" s="128" t="s">
        <v>1695</v>
      </c>
      <c r="S23" s="128" t="s">
        <v>1696</v>
      </c>
      <c r="T23" s="128" t="s">
        <v>3067</v>
      </c>
      <c r="U23" s="128" t="s">
        <v>3071</v>
      </c>
      <c r="V23" s="128" t="s">
        <v>1518</v>
      </c>
      <c r="W23" s="128" t="s">
        <v>141</v>
      </c>
      <c r="X23" s="128">
        <v>9508.2000000000007</v>
      </c>
      <c r="Y23" s="128">
        <v>0</v>
      </c>
      <c r="Z23" s="128">
        <v>1521.3119999999999</v>
      </c>
      <c r="AA23" s="128">
        <v>0</v>
      </c>
      <c r="AB23" s="128">
        <v>0</v>
      </c>
      <c r="AC23" s="128">
        <v>11029.512000000001</v>
      </c>
      <c r="AD23" s="128">
        <v>1521.3119999999999</v>
      </c>
      <c r="AE23" s="128">
        <v>0</v>
      </c>
      <c r="AF23" s="128" t="s">
        <v>1341</v>
      </c>
      <c r="AG23" s="128" t="s">
        <v>105</v>
      </c>
      <c r="AH23" s="128" t="s">
        <v>1697</v>
      </c>
      <c r="AI23" s="128" t="s">
        <v>1698</v>
      </c>
      <c r="AJ23" s="124"/>
      <c r="AK23" s="519" t="s">
        <v>93</v>
      </c>
      <c r="AL23" s="519" t="s">
        <v>106</v>
      </c>
      <c r="AM23" s="519" t="s">
        <v>707</v>
      </c>
      <c r="AN23" s="519" t="s">
        <v>106</v>
      </c>
      <c r="AO23" s="519" t="s">
        <v>2720</v>
      </c>
      <c r="AP23" s="519" t="s">
        <v>2721</v>
      </c>
      <c r="AQ23" s="519" t="s">
        <v>3074</v>
      </c>
      <c r="AR23" s="519" t="s">
        <v>3075</v>
      </c>
      <c r="AS23" s="519" t="s">
        <v>2410</v>
      </c>
      <c r="AT23" s="519" t="s">
        <v>108</v>
      </c>
      <c r="AU23" s="519" t="s">
        <v>98</v>
      </c>
      <c r="AV23" s="519" t="s">
        <v>2722</v>
      </c>
      <c r="AW23" s="519" t="s">
        <v>1696</v>
      </c>
      <c r="AX23" s="519" t="s">
        <v>109</v>
      </c>
      <c r="AY23" s="519" t="s">
        <v>109</v>
      </c>
      <c r="AZ23" s="519" t="s">
        <v>110</v>
      </c>
      <c r="BA23" s="519" t="s">
        <v>2723</v>
      </c>
      <c r="BB23" s="124"/>
      <c r="BC23" s="122" t="s">
        <v>1414</v>
      </c>
      <c r="BD23" s="119" t="s">
        <v>789</v>
      </c>
      <c r="BE23" s="119" t="s">
        <v>3072</v>
      </c>
      <c r="BF23" s="197">
        <v>10656.152099999999</v>
      </c>
      <c r="BG23" s="425"/>
      <c r="BI23" s="424"/>
    </row>
    <row r="24" spans="2:61" x14ac:dyDescent="0.3">
      <c r="B24" s="37"/>
      <c r="C24" s="41"/>
      <c r="D24" s="77"/>
      <c r="E24" s="523" t="s">
        <v>1355</v>
      </c>
      <c r="F24" s="128" t="s">
        <v>1644</v>
      </c>
      <c r="G24" s="128" t="s">
        <v>789</v>
      </c>
      <c r="H24" s="128" t="s">
        <v>3065</v>
      </c>
      <c r="I24" s="122" t="s">
        <v>3067</v>
      </c>
      <c r="J24" s="488">
        <v>4696.6400000000003</v>
      </c>
      <c r="K24" s="614" t="s">
        <v>2976</v>
      </c>
      <c r="L24" s="124"/>
      <c r="M24" s="128" t="s">
        <v>93</v>
      </c>
      <c r="N24" s="128" t="s">
        <v>94</v>
      </c>
      <c r="O24" s="128" t="s">
        <v>408</v>
      </c>
      <c r="P24" s="128" t="s">
        <v>1699</v>
      </c>
      <c r="Q24" s="128" t="s">
        <v>17</v>
      </c>
      <c r="R24" s="128" t="s">
        <v>1700</v>
      </c>
      <c r="S24" s="128" t="s">
        <v>1701</v>
      </c>
      <c r="T24" s="128" t="s">
        <v>3067</v>
      </c>
      <c r="U24" s="128" t="s">
        <v>3070</v>
      </c>
      <c r="V24" s="128" t="s">
        <v>1395</v>
      </c>
      <c r="W24" s="128" t="s">
        <v>141</v>
      </c>
      <c r="X24" s="128">
        <v>29354</v>
      </c>
      <c r="Y24" s="128">
        <v>0</v>
      </c>
      <c r="Z24" s="128">
        <v>4696.6400000000003</v>
      </c>
      <c r="AA24" s="128">
        <v>0</v>
      </c>
      <c r="AB24" s="128">
        <v>0</v>
      </c>
      <c r="AC24" s="128">
        <v>34050.639999999999</v>
      </c>
      <c r="AD24" s="128">
        <v>4696.6400000000003</v>
      </c>
      <c r="AE24" s="128">
        <v>0</v>
      </c>
      <c r="AF24" s="128" t="s">
        <v>98</v>
      </c>
      <c r="AG24" s="128" t="s">
        <v>105</v>
      </c>
      <c r="AH24" s="128" t="s">
        <v>1419</v>
      </c>
      <c r="AI24" s="128" t="s">
        <v>1702</v>
      </c>
      <c r="AJ24" s="124"/>
      <c r="AK24" s="519" t="s">
        <v>93</v>
      </c>
      <c r="AL24" s="519" t="s">
        <v>106</v>
      </c>
      <c r="AM24" s="519" t="s">
        <v>788</v>
      </c>
      <c r="AN24" s="519" t="s">
        <v>1397</v>
      </c>
      <c r="AO24" s="519" t="s">
        <v>2724</v>
      </c>
      <c r="AP24" s="519" t="s">
        <v>2725</v>
      </c>
      <c r="AQ24" s="519" t="s">
        <v>3074</v>
      </c>
      <c r="AR24" s="519" t="s">
        <v>3075</v>
      </c>
      <c r="AS24" s="519" t="s">
        <v>2410</v>
      </c>
      <c r="AT24" s="519" t="s">
        <v>108</v>
      </c>
      <c r="AU24" s="519" t="s">
        <v>98</v>
      </c>
      <c r="AV24" s="519" t="s">
        <v>2726</v>
      </c>
      <c r="AW24" s="519" t="s">
        <v>1701</v>
      </c>
      <c r="AX24" s="519" t="s">
        <v>2727</v>
      </c>
      <c r="AY24" s="519" t="s">
        <v>1421</v>
      </c>
      <c r="AZ24" s="519" t="s">
        <v>110</v>
      </c>
      <c r="BA24" s="519" t="s">
        <v>2728</v>
      </c>
      <c r="BB24" s="124"/>
      <c r="BC24" s="122" t="s">
        <v>2377</v>
      </c>
      <c r="BD24" s="119" t="s">
        <v>789</v>
      </c>
      <c r="BE24" s="119" t="s">
        <v>3072</v>
      </c>
      <c r="BF24" s="197">
        <v>34050.639999999999</v>
      </c>
      <c r="BG24" s="423"/>
      <c r="BI24" s="424"/>
    </row>
    <row r="25" spans="2:61" x14ac:dyDescent="0.3">
      <c r="B25" s="37"/>
      <c r="C25" s="41"/>
      <c r="D25" s="77"/>
      <c r="E25" s="523" t="s">
        <v>1355</v>
      </c>
      <c r="F25" s="128" t="s">
        <v>1364</v>
      </c>
      <c r="G25" s="128" t="s">
        <v>789</v>
      </c>
      <c r="H25" s="128" t="s">
        <v>3065</v>
      </c>
      <c r="I25" s="122" t="s">
        <v>3067</v>
      </c>
      <c r="J25" s="488">
        <v>5120</v>
      </c>
      <c r="K25" s="614" t="s">
        <v>2976</v>
      </c>
      <c r="L25" s="124"/>
      <c r="M25" s="128" t="s">
        <v>93</v>
      </c>
      <c r="N25" s="128" t="s">
        <v>94</v>
      </c>
      <c r="O25" s="128" t="s">
        <v>154</v>
      </c>
      <c r="P25" s="128" t="s">
        <v>1703</v>
      </c>
      <c r="Q25" s="128" t="s">
        <v>109</v>
      </c>
      <c r="R25" s="128" t="s">
        <v>1704</v>
      </c>
      <c r="S25" s="128" t="s">
        <v>1705</v>
      </c>
      <c r="T25" s="128" t="s">
        <v>3067</v>
      </c>
      <c r="U25" s="128" t="s">
        <v>3071</v>
      </c>
      <c r="V25" s="128" t="s">
        <v>96</v>
      </c>
      <c r="W25" s="128" t="s">
        <v>253</v>
      </c>
      <c r="X25" s="128">
        <v>32000</v>
      </c>
      <c r="Y25" s="128">
        <v>0</v>
      </c>
      <c r="Z25" s="128">
        <v>5120</v>
      </c>
      <c r="AA25" s="128">
        <v>0</v>
      </c>
      <c r="AB25" s="128">
        <v>0</v>
      </c>
      <c r="AC25" s="128">
        <v>37120</v>
      </c>
      <c r="AD25" s="128">
        <v>5120</v>
      </c>
      <c r="AE25" s="128">
        <v>0</v>
      </c>
      <c r="AF25" s="128" t="s">
        <v>98</v>
      </c>
      <c r="AG25" s="128" t="s">
        <v>105</v>
      </c>
      <c r="AH25" s="128" t="s">
        <v>1706</v>
      </c>
      <c r="AI25" s="128" t="s">
        <v>1707</v>
      </c>
      <c r="AJ25" s="124"/>
      <c r="AK25" s="519" t="s">
        <v>93</v>
      </c>
      <c r="AL25" s="519" t="s">
        <v>106</v>
      </c>
      <c r="AM25" s="519" t="s">
        <v>372</v>
      </c>
      <c r="AN25" s="519" t="s">
        <v>109</v>
      </c>
      <c r="AO25" s="519" t="s">
        <v>2729</v>
      </c>
      <c r="AP25" s="519" t="s">
        <v>2730</v>
      </c>
      <c r="AQ25" s="519" t="s">
        <v>3074</v>
      </c>
      <c r="AR25" s="519" t="s">
        <v>3075</v>
      </c>
      <c r="AS25" s="519" t="s">
        <v>2410</v>
      </c>
      <c r="AT25" s="519" t="s">
        <v>108</v>
      </c>
      <c r="AU25" s="519" t="s">
        <v>98</v>
      </c>
      <c r="AV25" s="519" t="s">
        <v>1453</v>
      </c>
      <c r="AW25" s="519" t="s">
        <v>1705</v>
      </c>
      <c r="AX25" s="519" t="s">
        <v>109</v>
      </c>
      <c r="AY25" s="519" t="s">
        <v>109</v>
      </c>
      <c r="AZ25" s="519" t="s">
        <v>110</v>
      </c>
      <c r="BA25" s="519" t="s">
        <v>2731</v>
      </c>
      <c r="BB25" s="124"/>
      <c r="BC25" s="122" t="s">
        <v>1416</v>
      </c>
      <c r="BD25" s="119" t="s">
        <v>789</v>
      </c>
      <c r="BE25" s="119" t="s">
        <v>3072</v>
      </c>
      <c r="BF25" s="197">
        <v>37120</v>
      </c>
      <c r="BG25" s="425"/>
      <c r="BI25" s="424"/>
    </row>
    <row r="26" spans="2:61" x14ac:dyDescent="0.3">
      <c r="B26" s="37"/>
      <c r="C26" s="41"/>
      <c r="D26" s="77"/>
      <c r="E26" s="523" t="s">
        <v>1355</v>
      </c>
      <c r="F26" s="128" t="s">
        <v>1645</v>
      </c>
      <c r="G26" s="128" t="s">
        <v>789</v>
      </c>
      <c r="H26" s="128" t="s">
        <v>3065</v>
      </c>
      <c r="I26" s="122" t="s">
        <v>3067</v>
      </c>
      <c r="J26" s="488">
        <v>6400</v>
      </c>
      <c r="K26" s="614" t="s">
        <v>2977</v>
      </c>
      <c r="L26" s="124"/>
      <c r="M26" s="128" t="s">
        <v>93</v>
      </c>
      <c r="N26" s="128" t="s">
        <v>94</v>
      </c>
      <c r="O26" s="128" t="s">
        <v>154</v>
      </c>
      <c r="P26" s="128" t="s">
        <v>1708</v>
      </c>
      <c r="Q26" s="128" t="s">
        <v>109</v>
      </c>
      <c r="R26" s="128" t="s">
        <v>1709</v>
      </c>
      <c r="S26" s="128" t="s">
        <v>1710</v>
      </c>
      <c r="T26" s="128" t="s">
        <v>3067</v>
      </c>
      <c r="U26" s="128" t="s">
        <v>3071</v>
      </c>
      <c r="V26" s="128" t="s">
        <v>96</v>
      </c>
      <c r="W26" s="128" t="s">
        <v>141</v>
      </c>
      <c r="X26" s="128">
        <v>40000</v>
      </c>
      <c r="Y26" s="128">
        <v>0</v>
      </c>
      <c r="Z26" s="128">
        <v>6400</v>
      </c>
      <c r="AA26" s="128">
        <v>0</v>
      </c>
      <c r="AB26" s="128">
        <v>0</v>
      </c>
      <c r="AC26" s="128">
        <v>46400</v>
      </c>
      <c r="AD26" s="128">
        <v>6400</v>
      </c>
      <c r="AE26" s="128">
        <v>0</v>
      </c>
      <c r="AF26" s="128" t="s">
        <v>98</v>
      </c>
      <c r="AG26" s="128" t="s">
        <v>105</v>
      </c>
      <c r="AH26" s="128" t="s">
        <v>1711</v>
      </c>
      <c r="AI26" s="128" t="s">
        <v>1712</v>
      </c>
      <c r="AJ26" s="124"/>
      <c r="AK26" s="519" t="s">
        <v>93</v>
      </c>
      <c r="AL26" s="519" t="s">
        <v>106</v>
      </c>
      <c r="AM26" s="519" t="s">
        <v>372</v>
      </c>
      <c r="AN26" s="519" t="s">
        <v>109</v>
      </c>
      <c r="AO26" s="519" t="s">
        <v>2732</v>
      </c>
      <c r="AP26" s="519" t="s">
        <v>2733</v>
      </c>
      <c r="AQ26" s="519" t="s">
        <v>3074</v>
      </c>
      <c r="AR26" s="519" t="s">
        <v>3075</v>
      </c>
      <c r="AS26" s="519" t="s">
        <v>2410</v>
      </c>
      <c r="AT26" s="519" t="s">
        <v>108</v>
      </c>
      <c r="AU26" s="519" t="s">
        <v>98</v>
      </c>
      <c r="AV26" s="519" t="s">
        <v>1446</v>
      </c>
      <c r="AW26" s="519" t="s">
        <v>1710</v>
      </c>
      <c r="AX26" s="519" t="s">
        <v>109</v>
      </c>
      <c r="AY26" s="519" t="s">
        <v>109</v>
      </c>
      <c r="AZ26" s="519" t="s">
        <v>110</v>
      </c>
      <c r="BA26" s="519" t="s">
        <v>2734</v>
      </c>
      <c r="BB26" s="124"/>
      <c r="BC26" s="122" t="s">
        <v>2378</v>
      </c>
      <c r="BD26" s="119" t="s">
        <v>789</v>
      </c>
      <c r="BE26" s="119" t="s">
        <v>3072</v>
      </c>
      <c r="BF26" s="197">
        <v>46400</v>
      </c>
      <c r="BG26" s="423"/>
      <c r="BI26" s="424"/>
    </row>
    <row r="27" spans="2:61" x14ac:dyDescent="0.3">
      <c r="B27" s="37"/>
      <c r="C27" s="41"/>
      <c r="D27" s="77"/>
      <c r="E27" s="523" t="s">
        <v>1355</v>
      </c>
      <c r="F27" s="128" t="s">
        <v>1417</v>
      </c>
      <c r="G27" s="128" t="s">
        <v>789</v>
      </c>
      <c r="H27" s="128" t="s">
        <v>3065</v>
      </c>
      <c r="I27" s="122" t="s">
        <v>3067</v>
      </c>
      <c r="J27" s="488">
        <v>2898.98</v>
      </c>
      <c r="K27" s="614" t="s">
        <v>2977</v>
      </c>
      <c r="L27" s="124"/>
      <c r="M27" s="128" t="s">
        <v>93</v>
      </c>
      <c r="N27" s="128" t="s">
        <v>94</v>
      </c>
      <c r="O27" s="128" t="s">
        <v>1562</v>
      </c>
      <c r="P27" s="128" t="s">
        <v>1713</v>
      </c>
      <c r="Q27" s="128" t="s">
        <v>19</v>
      </c>
      <c r="R27" s="128" t="s">
        <v>1714</v>
      </c>
      <c r="S27" s="128" t="s">
        <v>1715</v>
      </c>
      <c r="T27" s="128" t="s">
        <v>3067</v>
      </c>
      <c r="U27" s="128" t="s">
        <v>3069</v>
      </c>
      <c r="V27" s="128" t="s">
        <v>1519</v>
      </c>
      <c r="W27" s="128" t="s">
        <v>141</v>
      </c>
      <c r="X27" s="128">
        <v>18118.650000000001</v>
      </c>
      <c r="Y27" s="128">
        <v>0</v>
      </c>
      <c r="Z27" s="128">
        <v>2898.98</v>
      </c>
      <c r="AA27" s="128">
        <v>0</v>
      </c>
      <c r="AB27" s="128">
        <v>0</v>
      </c>
      <c r="AC27" s="128">
        <v>21017.63</v>
      </c>
      <c r="AD27" s="128">
        <v>2898.98</v>
      </c>
      <c r="AE27" s="128">
        <v>0</v>
      </c>
      <c r="AF27" s="128" t="s">
        <v>98</v>
      </c>
      <c r="AG27" s="128" t="s">
        <v>105</v>
      </c>
      <c r="AH27" s="128" t="s">
        <v>1716</v>
      </c>
      <c r="AI27" s="128" t="s">
        <v>1717</v>
      </c>
      <c r="AJ27" s="124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4"/>
      <c r="BC27" s="122" t="s">
        <v>1418</v>
      </c>
      <c r="BD27" s="119" t="s">
        <v>789</v>
      </c>
      <c r="BE27" s="119" t="s">
        <v>3072</v>
      </c>
      <c r="BF27" s="197">
        <v>21017.63</v>
      </c>
      <c r="BG27" s="425"/>
      <c r="BI27" s="424"/>
    </row>
    <row r="28" spans="2:61" x14ac:dyDescent="0.3">
      <c r="B28" s="37"/>
      <c r="C28" s="41"/>
      <c r="D28" s="77"/>
      <c r="E28" s="523" t="s">
        <v>1355</v>
      </c>
      <c r="F28" s="128" t="s">
        <v>1365</v>
      </c>
      <c r="G28" s="128" t="s">
        <v>789</v>
      </c>
      <c r="H28" s="128" t="s">
        <v>3065</v>
      </c>
      <c r="I28" s="122" t="s">
        <v>3067</v>
      </c>
      <c r="J28" s="488">
        <v>9947.18</v>
      </c>
      <c r="K28" s="614" t="s">
        <v>2977</v>
      </c>
      <c r="L28" s="124"/>
      <c r="M28" s="128" t="s">
        <v>93</v>
      </c>
      <c r="N28" s="128" t="s">
        <v>94</v>
      </c>
      <c r="O28" s="128" t="s">
        <v>217</v>
      </c>
      <c r="P28" s="128" t="s">
        <v>1718</v>
      </c>
      <c r="Q28" s="128" t="s">
        <v>1439</v>
      </c>
      <c r="R28" s="128" t="s">
        <v>1719</v>
      </c>
      <c r="S28" s="128" t="s">
        <v>1720</v>
      </c>
      <c r="T28" s="128" t="s">
        <v>3067</v>
      </c>
      <c r="U28" s="128" t="s">
        <v>3070</v>
      </c>
      <c r="V28" s="128" t="s">
        <v>1440</v>
      </c>
      <c r="W28" s="128" t="s">
        <v>141</v>
      </c>
      <c r="X28" s="128">
        <v>62169.9</v>
      </c>
      <c r="Y28" s="128">
        <v>0</v>
      </c>
      <c r="Z28" s="128">
        <v>9947.18</v>
      </c>
      <c r="AA28" s="128">
        <v>0</v>
      </c>
      <c r="AB28" s="128">
        <v>0</v>
      </c>
      <c r="AC28" s="128">
        <v>72117.08</v>
      </c>
      <c r="AD28" s="128">
        <v>9947.18</v>
      </c>
      <c r="AE28" s="128">
        <v>0</v>
      </c>
      <c r="AF28" s="128" t="s">
        <v>98</v>
      </c>
      <c r="AG28" s="128" t="s">
        <v>105</v>
      </c>
      <c r="AH28" s="128" t="s">
        <v>1721</v>
      </c>
      <c r="AI28" s="128" t="s">
        <v>1722</v>
      </c>
      <c r="AJ28" s="124"/>
      <c r="AK28" s="519" t="s">
        <v>93</v>
      </c>
      <c r="AL28" s="519" t="s">
        <v>106</v>
      </c>
      <c r="AM28" s="519" t="s">
        <v>274</v>
      </c>
      <c r="AN28" s="519" t="s">
        <v>1441</v>
      </c>
      <c r="AO28" s="519" t="s">
        <v>2735</v>
      </c>
      <c r="AP28" s="519" t="s">
        <v>2736</v>
      </c>
      <c r="AQ28" s="519" t="s">
        <v>3074</v>
      </c>
      <c r="AR28" s="519" t="s">
        <v>3075</v>
      </c>
      <c r="AS28" s="519" t="s">
        <v>2737</v>
      </c>
      <c r="AT28" s="519" t="s">
        <v>108</v>
      </c>
      <c r="AU28" s="519" t="s">
        <v>98</v>
      </c>
      <c r="AV28" s="519" t="s">
        <v>2738</v>
      </c>
      <c r="AW28" s="519" t="s">
        <v>2739</v>
      </c>
      <c r="AX28" s="519" t="s">
        <v>109</v>
      </c>
      <c r="AY28" s="519" t="s">
        <v>1442</v>
      </c>
      <c r="AZ28" s="519" t="s">
        <v>110</v>
      </c>
      <c r="BA28" s="519" t="s">
        <v>2740</v>
      </c>
      <c r="BB28" s="124"/>
      <c r="BC28" s="122" t="s">
        <v>1422</v>
      </c>
      <c r="BD28" s="119" t="s">
        <v>789</v>
      </c>
      <c r="BE28" s="119" t="s">
        <v>3072</v>
      </c>
      <c r="BF28" s="197">
        <v>72117.08</v>
      </c>
      <c r="BG28" s="423"/>
      <c r="BI28" s="424"/>
    </row>
    <row r="29" spans="2:61" x14ac:dyDescent="0.3">
      <c r="B29" s="37"/>
      <c r="C29" s="41"/>
      <c r="D29" s="77"/>
      <c r="E29" s="523" t="s">
        <v>1355</v>
      </c>
      <c r="F29" s="128" t="s">
        <v>1423</v>
      </c>
      <c r="G29" s="128" t="s">
        <v>789</v>
      </c>
      <c r="H29" s="128" t="s">
        <v>3065</v>
      </c>
      <c r="I29" s="122" t="s">
        <v>3067</v>
      </c>
      <c r="J29" s="488">
        <v>10291.219999999999</v>
      </c>
      <c r="K29" s="614" t="s">
        <v>2977</v>
      </c>
      <c r="L29" s="124"/>
      <c r="M29" s="128" t="s">
        <v>93</v>
      </c>
      <c r="N29" s="128" t="s">
        <v>94</v>
      </c>
      <c r="O29" s="128" t="s">
        <v>224</v>
      </c>
      <c r="P29" s="128" t="s">
        <v>1723</v>
      </c>
      <c r="Q29" s="128" t="s">
        <v>1436</v>
      </c>
      <c r="R29" s="128" t="s">
        <v>1724</v>
      </c>
      <c r="S29" s="128" t="s">
        <v>1725</v>
      </c>
      <c r="T29" s="128" t="s">
        <v>3067</v>
      </c>
      <c r="U29" s="128" t="s">
        <v>3070</v>
      </c>
      <c r="V29" s="128" t="s">
        <v>1437</v>
      </c>
      <c r="W29" s="128" t="s">
        <v>253</v>
      </c>
      <c r="X29" s="128">
        <v>66309.399999999994</v>
      </c>
      <c r="Y29" s="128">
        <v>1989.28</v>
      </c>
      <c r="Z29" s="128">
        <v>10291.219999999999</v>
      </c>
      <c r="AA29" s="128">
        <v>0</v>
      </c>
      <c r="AB29" s="128">
        <v>0</v>
      </c>
      <c r="AC29" s="128">
        <v>74611.34</v>
      </c>
      <c r="AD29" s="128">
        <v>10291.219999999999</v>
      </c>
      <c r="AE29" s="128">
        <v>0</v>
      </c>
      <c r="AF29" s="128" t="s">
        <v>98</v>
      </c>
      <c r="AG29" s="128" t="s">
        <v>105</v>
      </c>
      <c r="AH29" s="128" t="s">
        <v>1726</v>
      </c>
      <c r="AI29" s="128" t="s">
        <v>1727</v>
      </c>
      <c r="AJ29" s="124"/>
      <c r="AK29" s="519" t="s">
        <v>93</v>
      </c>
      <c r="AL29" s="519" t="s">
        <v>106</v>
      </c>
      <c r="AM29" s="519" t="s">
        <v>787</v>
      </c>
      <c r="AN29" s="519" t="s">
        <v>109</v>
      </c>
      <c r="AO29" s="519" t="s">
        <v>2741</v>
      </c>
      <c r="AP29" s="519" t="s">
        <v>2742</v>
      </c>
      <c r="AQ29" s="519" t="s">
        <v>3074</v>
      </c>
      <c r="AR29" s="519" t="s">
        <v>3075</v>
      </c>
      <c r="AS29" s="519" t="s">
        <v>2410</v>
      </c>
      <c r="AT29" s="519" t="s">
        <v>108</v>
      </c>
      <c r="AU29" s="519" t="s">
        <v>98</v>
      </c>
      <c r="AV29" s="519" t="s">
        <v>2743</v>
      </c>
      <c r="AW29" s="519" t="s">
        <v>2744</v>
      </c>
      <c r="AX29" s="519" t="s">
        <v>2745</v>
      </c>
      <c r="AY29" s="519" t="s">
        <v>109</v>
      </c>
      <c r="AZ29" s="519" t="s">
        <v>110</v>
      </c>
      <c r="BA29" s="519" t="s">
        <v>2746</v>
      </c>
      <c r="BB29" s="124"/>
      <c r="BC29" s="122" t="s">
        <v>1425</v>
      </c>
      <c r="BD29" s="119" t="s">
        <v>789</v>
      </c>
      <c r="BE29" s="119" t="s">
        <v>3072</v>
      </c>
      <c r="BF29" s="197">
        <v>797410.9</v>
      </c>
      <c r="BG29" s="423"/>
      <c r="BI29" s="424"/>
    </row>
    <row r="30" spans="2:61" x14ac:dyDescent="0.3">
      <c r="B30" s="37"/>
      <c r="C30" s="41"/>
      <c r="D30" s="77"/>
      <c r="E30" s="523" t="s">
        <v>1355</v>
      </c>
      <c r="F30" s="128" t="s">
        <v>1423</v>
      </c>
      <c r="G30" s="128" t="s">
        <v>789</v>
      </c>
      <c r="H30" s="128" t="s">
        <v>3065</v>
      </c>
      <c r="I30" s="122" t="s">
        <v>3067</v>
      </c>
      <c r="J30" s="488">
        <v>17241.439999999999</v>
      </c>
      <c r="K30" s="614" t="s">
        <v>2977</v>
      </c>
      <c r="L30" s="124"/>
      <c r="M30" s="128" t="s">
        <v>93</v>
      </c>
      <c r="N30" s="128" t="s">
        <v>94</v>
      </c>
      <c r="O30" s="128" t="s">
        <v>1728</v>
      </c>
      <c r="P30" s="128" t="s">
        <v>1729</v>
      </c>
      <c r="Q30" s="128" t="s">
        <v>1436</v>
      </c>
      <c r="R30" s="128" t="s">
        <v>1730</v>
      </c>
      <c r="S30" s="128" t="s">
        <v>1731</v>
      </c>
      <c r="T30" s="128" t="s">
        <v>3067</v>
      </c>
      <c r="U30" s="128" t="s">
        <v>3070</v>
      </c>
      <c r="V30" s="128" t="s">
        <v>1437</v>
      </c>
      <c r="W30" s="128" t="s">
        <v>253</v>
      </c>
      <c r="X30" s="128">
        <v>113430.5</v>
      </c>
      <c r="Y30" s="128">
        <v>5671.53</v>
      </c>
      <c r="Z30" s="128">
        <v>17241.439999999999</v>
      </c>
      <c r="AA30" s="128">
        <v>0</v>
      </c>
      <c r="AB30" s="128">
        <v>0</v>
      </c>
      <c r="AC30" s="128">
        <v>125000.41</v>
      </c>
      <c r="AD30" s="128">
        <v>17241.439999999999</v>
      </c>
      <c r="AE30" s="128">
        <v>0</v>
      </c>
      <c r="AF30" s="128" t="s">
        <v>98</v>
      </c>
      <c r="AG30" s="128" t="s">
        <v>105</v>
      </c>
      <c r="AH30" s="128" t="s">
        <v>1438</v>
      </c>
      <c r="AI30" s="128" t="s">
        <v>1732</v>
      </c>
      <c r="AJ30" s="124"/>
      <c r="AK30" s="519" t="s">
        <v>93</v>
      </c>
      <c r="AL30" s="519" t="s">
        <v>106</v>
      </c>
      <c r="AM30" s="519" t="s">
        <v>787</v>
      </c>
      <c r="AN30" s="519" t="s">
        <v>109</v>
      </c>
      <c r="AO30" s="519" t="s">
        <v>2741</v>
      </c>
      <c r="AP30" s="519" t="s">
        <v>2742</v>
      </c>
      <c r="AQ30" s="519" t="s">
        <v>3074</v>
      </c>
      <c r="AR30" s="519" t="s">
        <v>3075</v>
      </c>
      <c r="AS30" s="519" t="s">
        <v>2410</v>
      </c>
      <c r="AT30" s="519" t="s">
        <v>108</v>
      </c>
      <c r="AU30" s="519" t="s">
        <v>98</v>
      </c>
      <c r="AV30" s="519" t="s">
        <v>2743</v>
      </c>
      <c r="AW30" s="519" t="s">
        <v>2744</v>
      </c>
      <c r="AX30" s="519" t="s">
        <v>2745</v>
      </c>
      <c r="AY30" s="519" t="s">
        <v>109</v>
      </c>
      <c r="AZ30" s="519" t="s">
        <v>110</v>
      </c>
      <c r="BA30" s="519" t="s">
        <v>2746</v>
      </c>
      <c r="BB30" s="124"/>
      <c r="BC30" s="122" t="s">
        <v>1425</v>
      </c>
      <c r="BD30" s="119" t="s">
        <v>789</v>
      </c>
      <c r="BE30" s="119" t="s">
        <v>3072</v>
      </c>
      <c r="BF30" s="197">
        <v>797410.9</v>
      </c>
      <c r="BG30" s="423"/>
      <c r="BI30" s="424"/>
    </row>
    <row r="31" spans="2:61" x14ac:dyDescent="0.3">
      <c r="B31" s="37"/>
      <c r="C31" s="41"/>
      <c r="D31" s="77"/>
      <c r="E31" s="523" t="s">
        <v>1355</v>
      </c>
      <c r="F31" s="128" t="s">
        <v>1423</v>
      </c>
      <c r="G31" s="128" t="s">
        <v>789</v>
      </c>
      <c r="H31" s="128" t="s">
        <v>3065</v>
      </c>
      <c r="I31" s="122" t="s">
        <v>3067</v>
      </c>
      <c r="J31" s="488">
        <v>6221.42</v>
      </c>
      <c r="K31" s="614" t="s">
        <v>2977</v>
      </c>
      <c r="L31" s="124"/>
      <c r="M31" s="128" t="s">
        <v>93</v>
      </c>
      <c r="N31" s="128" t="s">
        <v>94</v>
      </c>
      <c r="O31" s="128" t="s">
        <v>1728</v>
      </c>
      <c r="P31" s="128" t="s">
        <v>1733</v>
      </c>
      <c r="Q31" s="128" t="s">
        <v>1436</v>
      </c>
      <c r="R31" s="128" t="s">
        <v>1734</v>
      </c>
      <c r="S31" s="128" t="s">
        <v>1735</v>
      </c>
      <c r="T31" s="128" t="s">
        <v>3067</v>
      </c>
      <c r="U31" s="128" t="s">
        <v>3070</v>
      </c>
      <c r="V31" s="128" t="s">
        <v>1437</v>
      </c>
      <c r="W31" s="128" t="s">
        <v>253</v>
      </c>
      <c r="X31" s="128">
        <v>40930.42</v>
      </c>
      <c r="Y31" s="128">
        <v>2046.52</v>
      </c>
      <c r="Z31" s="128">
        <v>6221.42</v>
      </c>
      <c r="AA31" s="128">
        <v>0</v>
      </c>
      <c r="AB31" s="128">
        <v>0</v>
      </c>
      <c r="AC31" s="128">
        <v>45105.32</v>
      </c>
      <c r="AD31" s="128">
        <v>6221.42</v>
      </c>
      <c r="AE31" s="128">
        <v>0</v>
      </c>
      <c r="AF31" s="128" t="s">
        <v>98</v>
      </c>
      <c r="AG31" s="128" t="s">
        <v>105</v>
      </c>
      <c r="AH31" s="128" t="s">
        <v>1736</v>
      </c>
      <c r="AI31" s="128" t="s">
        <v>1737</v>
      </c>
      <c r="AJ31" s="124"/>
      <c r="AK31" s="519" t="s">
        <v>93</v>
      </c>
      <c r="AL31" s="519" t="s">
        <v>106</v>
      </c>
      <c r="AM31" s="519" t="s">
        <v>787</v>
      </c>
      <c r="AN31" s="519" t="s">
        <v>109</v>
      </c>
      <c r="AO31" s="519" t="s">
        <v>2741</v>
      </c>
      <c r="AP31" s="519" t="s">
        <v>2742</v>
      </c>
      <c r="AQ31" s="519" t="s">
        <v>3074</v>
      </c>
      <c r="AR31" s="519" t="s">
        <v>3075</v>
      </c>
      <c r="AS31" s="519" t="s">
        <v>2410</v>
      </c>
      <c r="AT31" s="519" t="s">
        <v>108</v>
      </c>
      <c r="AU31" s="519" t="s">
        <v>98</v>
      </c>
      <c r="AV31" s="519" t="s">
        <v>2743</v>
      </c>
      <c r="AW31" s="519" t="s">
        <v>2744</v>
      </c>
      <c r="AX31" s="519" t="s">
        <v>2745</v>
      </c>
      <c r="AY31" s="519" t="s">
        <v>109</v>
      </c>
      <c r="AZ31" s="519" t="s">
        <v>110</v>
      </c>
      <c r="BA31" s="519" t="s">
        <v>2746</v>
      </c>
      <c r="BB31" s="124"/>
      <c r="BC31" s="122" t="s">
        <v>1425</v>
      </c>
      <c r="BD31" s="119" t="s">
        <v>789</v>
      </c>
      <c r="BE31" s="119" t="s">
        <v>3072</v>
      </c>
      <c r="BF31" s="197">
        <v>797410.9</v>
      </c>
      <c r="BG31" s="423"/>
      <c r="BI31" s="424"/>
    </row>
    <row r="32" spans="2:61" x14ac:dyDescent="0.3">
      <c r="B32" s="37"/>
      <c r="C32" s="41"/>
      <c r="D32" s="77"/>
      <c r="E32" s="523" t="s">
        <v>1355</v>
      </c>
      <c r="F32" s="128" t="s">
        <v>1423</v>
      </c>
      <c r="G32" s="128" t="s">
        <v>789</v>
      </c>
      <c r="H32" s="128" t="s">
        <v>3065</v>
      </c>
      <c r="I32" s="122" t="s">
        <v>3067</v>
      </c>
      <c r="J32" s="488">
        <v>287.61</v>
      </c>
      <c r="K32" s="614" t="s">
        <v>2977</v>
      </c>
      <c r="L32" s="124"/>
      <c r="M32" s="128" t="s">
        <v>93</v>
      </c>
      <c r="N32" s="128" t="s">
        <v>94</v>
      </c>
      <c r="O32" s="128" t="s">
        <v>224</v>
      </c>
      <c r="P32" s="128" t="s">
        <v>1738</v>
      </c>
      <c r="Q32" s="128" t="s">
        <v>1436</v>
      </c>
      <c r="R32" s="128" t="s">
        <v>1739</v>
      </c>
      <c r="S32" s="128" t="s">
        <v>1740</v>
      </c>
      <c r="T32" s="128" t="s">
        <v>3067</v>
      </c>
      <c r="U32" s="128" t="s">
        <v>3070</v>
      </c>
      <c r="V32" s="128" t="s">
        <v>1437</v>
      </c>
      <c r="W32" s="128" t="s">
        <v>253</v>
      </c>
      <c r="X32" s="128">
        <v>1853.14</v>
      </c>
      <c r="Y32" s="128">
        <v>55.59</v>
      </c>
      <c r="Z32" s="128">
        <v>287.61</v>
      </c>
      <c r="AA32" s="128">
        <v>0</v>
      </c>
      <c r="AB32" s="128">
        <v>0</v>
      </c>
      <c r="AC32" s="128">
        <v>2085.16</v>
      </c>
      <c r="AD32" s="128">
        <v>287.61</v>
      </c>
      <c r="AE32" s="128">
        <v>0</v>
      </c>
      <c r="AF32" s="128" t="s">
        <v>98</v>
      </c>
      <c r="AG32" s="128" t="s">
        <v>105</v>
      </c>
      <c r="AH32" s="128" t="s">
        <v>1741</v>
      </c>
      <c r="AI32" s="128" t="s">
        <v>1742</v>
      </c>
      <c r="AJ32" s="124"/>
      <c r="AK32" s="519" t="s">
        <v>93</v>
      </c>
      <c r="AL32" s="519" t="s">
        <v>106</v>
      </c>
      <c r="AM32" s="519" t="s">
        <v>787</v>
      </c>
      <c r="AN32" s="519" t="s">
        <v>109</v>
      </c>
      <c r="AO32" s="519" t="s">
        <v>2741</v>
      </c>
      <c r="AP32" s="519" t="s">
        <v>2742</v>
      </c>
      <c r="AQ32" s="519" t="s">
        <v>3074</v>
      </c>
      <c r="AR32" s="519" t="s">
        <v>3075</v>
      </c>
      <c r="AS32" s="519" t="s">
        <v>2410</v>
      </c>
      <c r="AT32" s="519" t="s">
        <v>108</v>
      </c>
      <c r="AU32" s="519" t="s">
        <v>98</v>
      </c>
      <c r="AV32" s="519" t="s">
        <v>2743</v>
      </c>
      <c r="AW32" s="519" t="s">
        <v>2744</v>
      </c>
      <c r="AX32" s="519" t="s">
        <v>2745</v>
      </c>
      <c r="AY32" s="519" t="s">
        <v>109</v>
      </c>
      <c r="AZ32" s="519" t="s">
        <v>110</v>
      </c>
      <c r="BA32" s="519" t="s">
        <v>2746</v>
      </c>
      <c r="BB32" s="124"/>
      <c r="BC32" s="122" t="s">
        <v>1425</v>
      </c>
      <c r="BD32" s="119" t="s">
        <v>789</v>
      </c>
      <c r="BE32" s="119" t="s">
        <v>3072</v>
      </c>
      <c r="BF32" s="197">
        <v>797410.9</v>
      </c>
      <c r="BG32" s="425"/>
      <c r="BI32" s="424"/>
    </row>
    <row r="33" spans="2:61" x14ac:dyDescent="0.3">
      <c r="B33" s="37"/>
      <c r="C33" s="41"/>
      <c r="D33" s="77"/>
      <c r="E33" s="523" t="s">
        <v>1355</v>
      </c>
      <c r="F33" s="128" t="s">
        <v>1423</v>
      </c>
      <c r="G33" s="128" t="s">
        <v>789</v>
      </c>
      <c r="H33" s="128" t="s">
        <v>3065</v>
      </c>
      <c r="I33" s="122" t="s">
        <v>3067</v>
      </c>
      <c r="J33" s="488">
        <v>25862.15</v>
      </c>
      <c r="K33" s="614" t="s">
        <v>2977</v>
      </c>
      <c r="L33" s="124"/>
      <c r="M33" s="128" t="s">
        <v>93</v>
      </c>
      <c r="N33" s="128" t="s">
        <v>94</v>
      </c>
      <c r="O33" s="128" t="s">
        <v>399</v>
      </c>
      <c r="P33" s="128" t="s">
        <v>1743</v>
      </c>
      <c r="Q33" s="128" t="s">
        <v>1436</v>
      </c>
      <c r="R33" s="128" t="s">
        <v>1744</v>
      </c>
      <c r="S33" s="128" t="s">
        <v>1745</v>
      </c>
      <c r="T33" s="128" t="s">
        <v>3067</v>
      </c>
      <c r="U33" s="128" t="s">
        <v>3070</v>
      </c>
      <c r="V33" s="128" t="s">
        <v>1437</v>
      </c>
      <c r="W33" s="128" t="s">
        <v>253</v>
      </c>
      <c r="X33" s="128">
        <v>170145.75</v>
      </c>
      <c r="Y33" s="128">
        <v>8507.2900000000009</v>
      </c>
      <c r="Z33" s="128">
        <v>25862.15</v>
      </c>
      <c r="AA33" s="128">
        <v>0</v>
      </c>
      <c r="AB33" s="128">
        <v>0</v>
      </c>
      <c r="AC33" s="128">
        <v>187500.61</v>
      </c>
      <c r="AD33" s="128">
        <v>25862.15</v>
      </c>
      <c r="AE33" s="128">
        <v>0</v>
      </c>
      <c r="AF33" s="128" t="s">
        <v>98</v>
      </c>
      <c r="AG33" s="128" t="s">
        <v>105</v>
      </c>
      <c r="AH33" s="128" t="s">
        <v>1438</v>
      </c>
      <c r="AI33" s="128" t="s">
        <v>1746</v>
      </c>
      <c r="AJ33" s="124"/>
      <c r="AK33" s="519" t="s">
        <v>93</v>
      </c>
      <c r="AL33" s="519" t="s">
        <v>106</v>
      </c>
      <c r="AM33" s="519" t="s">
        <v>787</v>
      </c>
      <c r="AN33" s="519" t="s">
        <v>109</v>
      </c>
      <c r="AO33" s="519" t="s">
        <v>2741</v>
      </c>
      <c r="AP33" s="519" t="s">
        <v>2742</v>
      </c>
      <c r="AQ33" s="519" t="s">
        <v>3074</v>
      </c>
      <c r="AR33" s="519" t="s">
        <v>3075</v>
      </c>
      <c r="AS33" s="519" t="s">
        <v>2410</v>
      </c>
      <c r="AT33" s="519" t="s">
        <v>108</v>
      </c>
      <c r="AU33" s="519" t="s">
        <v>98</v>
      </c>
      <c r="AV33" s="519" t="s">
        <v>2743</v>
      </c>
      <c r="AW33" s="519" t="s">
        <v>2744</v>
      </c>
      <c r="AX33" s="519" t="s">
        <v>2745</v>
      </c>
      <c r="AY33" s="519" t="s">
        <v>109</v>
      </c>
      <c r="AZ33" s="519" t="s">
        <v>110</v>
      </c>
      <c r="BA33" s="519" t="s">
        <v>2746</v>
      </c>
      <c r="BB33" s="124"/>
      <c r="BC33" s="122" t="s">
        <v>1425</v>
      </c>
      <c r="BD33" s="119" t="s">
        <v>789</v>
      </c>
      <c r="BE33" s="119" t="s">
        <v>3072</v>
      </c>
      <c r="BF33" s="197">
        <v>797410.9</v>
      </c>
      <c r="BG33" s="423"/>
      <c r="BI33" s="424"/>
    </row>
    <row r="34" spans="2:61" x14ac:dyDescent="0.3">
      <c r="B34" s="37"/>
      <c r="C34" s="41"/>
      <c r="D34" s="77"/>
      <c r="E34" s="523" t="s">
        <v>1355</v>
      </c>
      <c r="F34" s="128" t="s">
        <v>1423</v>
      </c>
      <c r="G34" s="128" t="s">
        <v>789</v>
      </c>
      <c r="H34" s="128" t="s">
        <v>3065</v>
      </c>
      <c r="I34" s="122" t="s">
        <v>3067</v>
      </c>
      <c r="J34" s="488">
        <v>6980.28</v>
      </c>
      <c r="K34" s="614" t="s">
        <v>2977</v>
      </c>
      <c r="L34" s="124"/>
      <c r="M34" s="128" t="s">
        <v>93</v>
      </c>
      <c r="N34" s="128" t="s">
        <v>94</v>
      </c>
      <c r="O34" s="128" t="s">
        <v>1728</v>
      </c>
      <c r="P34" s="128" t="s">
        <v>1747</v>
      </c>
      <c r="Q34" s="128" t="s">
        <v>1436</v>
      </c>
      <c r="R34" s="128" t="s">
        <v>1748</v>
      </c>
      <c r="S34" s="128" t="s">
        <v>1749</v>
      </c>
      <c r="T34" s="128" t="s">
        <v>3067</v>
      </c>
      <c r="U34" s="128" t="s">
        <v>3070</v>
      </c>
      <c r="V34" s="128" t="s">
        <v>1437</v>
      </c>
      <c r="W34" s="128" t="s">
        <v>253</v>
      </c>
      <c r="X34" s="128">
        <v>44976.03</v>
      </c>
      <c r="Y34" s="128">
        <v>1349.28</v>
      </c>
      <c r="Z34" s="128">
        <v>6980.28</v>
      </c>
      <c r="AA34" s="128">
        <v>0</v>
      </c>
      <c r="AB34" s="128">
        <v>0</v>
      </c>
      <c r="AC34" s="128">
        <v>50607.03</v>
      </c>
      <c r="AD34" s="128">
        <v>6980.28</v>
      </c>
      <c r="AE34" s="128">
        <v>0</v>
      </c>
      <c r="AF34" s="128" t="s">
        <v>98</v>
      </c>
      <c r="AG34" s="128" t="s">
        <v>105</v>
      </c>
      <c r="AH34" s="128" t="s">
        <v>1750</v>
      </c>
      <c r="AI34" s="128" t="s">
        <v>1751</v>
      </c>
      <c r="AJ34" s="124"/>
      <c r="AK34" s="519" t="s">
        <v>93</v>
      </c>
      <c r="AL34" s="519" t="s">
        <v>106</v>
      </c>
      <c r="AM34" s="519" t="s">
        <v>787</v>
      </c>
      <c r="AN34" s="519" t="s">
        <v>109</v>
      </c>
      <c r="AO34" s="519" t="s">
        <v>2741</v>
      </c>
      <c r="AP34" s="519" t="s">
        <v>2742</v>
      </c>
      <c r="AQ34" s="519" t="s">
        <v>3074</v>
      </c>
      <c r="AR34" s="519" t="s">
        <v>3075</v>
      </c>
      <c r="AS34" s="519" t="s">
        <v>2410</v>
      </c>
      <c r="AT34" s="519" t="s">
        <v>108</v>
      </c>
      <c r="AU34" s="519" t="s">
        <v>98</v>
      </c>
      <c r="AV34" s="519" t="s">
        <v>2743</v>
      </c>
      <c r="AW34" s="519" t="s">
        <v>2744</v>
      </c>
      <c r="AX34" s="519" t="s">
        <v>2745</v>
      </c>
      <c r="AY34" s="519" t="s">
        <v>109</v>
      </c>
      <c r="AZ34" s="519" t="s">
        <v>110</v>
      </c>
      <c r="BA34" s="519" t="s">
        <v>2746</v>
      </c>
      <c r="BB34" s="124"/>
      <c r="BC34" s="122" t="s">
        <v>1425</v>
      </c>
      <c r="BD34" s="119" t="s">
        <v>789</v>
      </c>
      <c r="BE34" s="119" t="s">
        <v>3072</v>
      </c>
      <c r="BF34" s="197">
        <v>797410.9</v>
      </c>
      <c r="BG34" s="425"/>
      <c r="BI34" s="424"/>
    </row>
    <row r="35" spans="2:61" x14ac:dyDescent="0.3">
      <c r="B35" s="37"/>
      <c r="C35" s="41"/>
      <c r="D35" s="77"/>
      <c r="E35" s="523" t="s">
        <v>1355</v>
      </c>
      <c r="F35" s="128" t="s">
        <v>1423</v>
      </c>
      <c r="G35" s="128" t="s">
        <v>789</v>
      </c>
      <c r="H35" s="128" t="s">
        <v>3065</v>
      </c>
      <c r="I35" s="122" t="s">
        <v>3067</v>
      </c>
      <c r="J35" s="488">
        <v>43103.59</v>
      </c>
      <c r="K35" s="614" t="s">
        <v>2977</v>
      </c>
      <c r="L35" s="124"/>
      <c r="M35" s="128" t="s">
        <v>93</v>
      </c>
      <c r="N35" s="128" t="s">
        <v>94</v>
      </c>
      <c r="O35" s="128" t="s">
        <v>188</v>
      </c>
      <c r="P35" s="128" t="s">
        <v>1752</v>
      </c>
      <c r="Q35" s="128" t="s">
        <v>1436</v>
      </c>
      <c r="R35" s="128" t="s">
        <v>1753</v>
      </c>
      <c r="S35" s="128" t="s">
        <v>1754</v>
      </c>
      <c r="T35" s="128" t="s">
        <v>3067</v>
      </c>
      <c r="U35" s="128" t="s">
        <v>3070</v>
      </c>
      <c r="V35" s="128" t="s">
        <v>1437</v>
      </c>
      <c r="W35" s="128" t="s">
        <v>253</v>
      </c>
      <c r="X35" s="128">
        <v>283576.25</v>
      </c>
      <c r="Y35" s="128">
        <v>14178.81</v>
      </c>
      <c r="Z35" s="128">
        <v>43103.59</v>
      </c>
      <c r="AA35" s="128">
        <v>0</v>
      </c>
      <c r="AB35" s="128">
        <v>0</v>
      </c>
      <c r="AC35" s="128">
        <v>312501.03000000003</v>
      </c>
      <c r="AD35" s="128">
        <v>43103.59</v>
      </c>
      <c r="AE35" s="128">
        <v>0</v>
      </c>
      <c r="AF35" s="128" t="s">
        <v>98</v>
      </c>
      <c r="AG35" s="128" t="s">
        <v>105</v>
      </c>
      <c r="AH35" s="128" t="s">
        <v>1438</v>
      </c>
      <c r="AI35" s="128" t="s">
        <v>1755</v>
      </c>
      <c r="AJ35" s="124"/>
      <c r="AK35" s="519" t="s">
        <v>93</v>
      </c>
      <c r="AL35" s="519" t="s">
        <v>106</v>
      </c>
      <c r="AM35" s="519" t="s">
        <v>787</v>
      </c>
      <c r="AN35" s="519" t="s">
        <v>109</v>
      </c>
      <c r="AO35" s="519" t="s">
        <v>2741</v>
      </c>
      <c r="AP35" s="519" t="s">
        <v>2742</v>
      </c>
      <c r="AQ35" s="519" t="s">
        <v>3074</v>
      </c>
      <c r="AR35" s="519" t="s">
        <v>3075</v>
      </c>
      <c r="AS35" s="519" t="s">
        <v>2410</v>
      </c>
      <c r="AT35" s="519" t="s">
        <v>108</v>
      </c>
      <c r="AU35" s="519" t="s">
        <v>98</v>
      </c>
      <c r="AV35" s="519" t="s">
        <v>2743</v>
      </c>
      <c r="AW35" s="519" t="s">
        <v>2744</v>
      </c>
      <c r="AX35" s="519" t="s">
        <v>2745</v>
      </c>
      <c r="AY35" s="519" t="s">
        <v>109</v>
      </c>
      <c r="AZ35" s="519" t="s">
        <v>110</v>
      </c>
      <c r="BA35" s="519" t="s">
        <v>2746</v>
      </c>
      <c r="BB35" s="124"/>
      <c r="BC35" s="122" t="s">
        <v>1425</v>
      </c>
      <c r="BD35" s="119" t="s">
        <v>789</v>
      </c>
      <c r="BE35" s="119" t="s">
        <v>3072</v>
      </c>
      <c r="BF35" s="197">
        <v>797410.9</v>
      </c>
      <c r="BG35" s="423"/>
      <c r="BI35" s="424"/>
    </row>
    <row r="36" spans="2:61" x14ac:dyDescent="0.3">
      <c r="B36" s="37"/>
      <c r="C36" s="41"/>
      <c r="D36" s="77"/>
      <c r="E36" s="523" t="s">
        <v>1355</v>
      </c>
      <c r="F36" s="128" t="s">
        <v>1426</v>
      </c>
      <c r="G36" s="128" t="s">
        <v>789</v>
      </c>
      <c r="H36" s="128" t="s">
        <v>3065</v>
      </c>
      <c r="I36" s="122" t="s">
        <v>3067</v>
      </c>
      <c r="J36" s="488">
        <v>5409.89</v>
      </c>
      <c r="K36" s="614" t="s">
        <v>2977</v>
      </c>
      <c r="L36" s="124"/>
      <c r="M36" s="128" t="s">
        <v>93</v>
      </c>
      <c r="N36" s="128" t="s">
        <v>94</v>
      </c>
      <c r="O36" s="128" t="s">
        <v>1728</v>
      </c>
      <c r="P36" s="128" t="s">
        <v>1756</v>
      </c>
      <c r="Q36" s="128" t="s">
        <v>1532</v>
      </c>
      <c r="R36" s="128" t="s">
        <v>1757</v>
      </c>
      <c r="S36" s="128" t="s">
        <v>1758</v>
      </c>
      <c r="T36" s="128" t="s">
        <v>3067</v>
      </c>
      <c r="U36" s="128" t="s">
        <v>3070</v>
      </c>
      <c r="V36" s="128" t="s">
        <v>1533</v>
      </c>
      <c r="W36" s="128" t="s">
        <v>141</v>
      </c>
      <c r="X36" s="128">
        <v>35970</v>
      </c>
      <c r="Y36" s="128">
        <v>2158.1999999999998</v>
      </c>
      <c r="Z36" s="128">
        <v>5409.89</v>
      </c>
      <c r="AA36" s="128">
        <v>0</v>
      </c>
      <c r="AB36" s="128">
        <v>0</v>
      </c>
      <c r="AC36" s="128">
        <v>39221.69</v>
      </c>
      <c r="AD36" s="128">
        <v>5409.89</v>
      </c>
      <c r="AE36" s="128">
        <v>0</v>
      </c>
      <c r="AF36" s="128" t="s">
        <v>98</v>
      </c>
      <c r="AG36" s="128" t="s">
        <v>105</v>
      </c>
      <c r="AH36" s="128" t="s">
        <v>1534</v>
      </c>
      <c r="AI36" s="128" t="s">
        <v>1759</v>
      </c>
      <c r="AJ36" s="124"/>
      <c r="AK36" s="519" t="s">
        <v>93</v>
      </c>
      <c r="AL36" s="519" t="s">
        <v>106</v>
      </c>
      <c r="AM36" s="519" t="s">
        <v>707</v>
      </c>
      <c r="AN36" s="519" t="s">
        <v>109</v>
      </c>
      <c r="AO36" s="519" t="s">
        <v>2747</v>
      </c>
      <c r="AP36" s="519" t="s">
        <v>2748</v>
      </c>
      <c r="AQ36" s="519" t="s">
        <v>3074</v>
      </c>
      <c r="AR36" s="519" t="s">
        <v>3075</v>
      </c>
      <c r="AS36" s="519" t="s">
        <v>2410</v>
      </c>
      <c r="AT36" s="519" t="s">
        <v>108</v>
      </c>
      <c r="AU36" s="519" t="s">
        <v>98</v>
      </c>
      <c r="AV36" s="519" t="s">
        <v>2749</v>
      </c>
      <c r="AW36" s="519" t="s">
        <v>2750</v>
      </c>
      <c r="AX36" s="519" t="s">
        <v>2751</v>
      </c>
      <c r="AY36" s="519" t="s">
        <v>1535</v>
      </c>
      <c r="AZ36" s="519" t="s">
        <v>110</v>
      </c>
      <c r="BA36" s="519" t="s">
        <v>2752</v>
      </c>
      <c r="BB36" s="124"/>
      <c r="BC36" s="122" t="s">
        <v>1427</v>
      </c>
      <c r="BD36" s="119" t="s">
        <v>789</v>
      </c>
      <c r="BE36" s="119" t="s">
        <v>3072</v>
      </c>
      <c r="BF36" s="197">
        <v>408159.6</v>
      </c>
      <c r="BG36" s="425"/>
      <c r="BI36" s="424"/>
    </row>
    <row r="37" spans="2:61" x14ac:dyDescent="0.3">
      <c r="B37" s="37"/>
      <c r="C37" s="41"/>
      <c r="D37" s="77"/>
      <c r="E37" s="523" t="s">
        <v>1355</v>
      </c>
      <c r="F37" s="128" t="s">
        <v>1426</v>
      </c>
      <c r="G37" s="128" t="s">
        <v>789</v>
      </c>
      <c r="H37" s="128" t="s">
        <v>3065</v>
      </c>
      <c r="I37" s="122" t="s">
        <v>3067</v>
      </c>
      <c r="J37" s="488">
        <v>5409.89</v>
      </c>
      <c r="K37" s="614" t="s">
        <v>2977</v>
      </c>
      <c r="L37" s="124"/>
      <c r="M37" s="128" t="s">
        <v>93</v>
      </c>
      <c r="N37" s="128" t="s">
        <v>94</v>
      </c>
      <c r="O37" s="128" t="s">
        <v>1728</v>
      </c>
      <c r="P37" s="128" t="s">
        <v>1760</v>
      </c>
      <c r="Q37" s="128" t="s">
        <v>1532</v>
      </c>
      <c r="R37" s="128" t="s">
        <v>1761</v>
      </c>
      <c r="S37" s="128" t="s">
        <v>1762</v>
      </c>
      <c r="T37" s="128" t="s">
        <v>3067</v>
      </c>
      <c r="U37" s="128" t="s">
        <v>3070</v>
      </c>
      <c r="V37" s="128" t="s">
        <v>1533</v>
      </c>
      <c r="W37" s="128" t="s">
        <v>141</v>
      </c>
      <c r="X37" s="128">
        <v>35970</v>
      </c>
      <c r="Y37" s="128">
        <v>2158.1999999999998</v>
      </c>
      <c r="Z37" s="128">
        <v>5409.89</v>
      </c>
      <c r="AA37" s="128">
        <v>0</v>
      </c>
      <c r="AB37" s="128">
        <v>0</v>
      </c>
      <c r="AC37" s="128">
        <v>39221.69</v>
      </c>
      <c r="AD37" s="128">
        <v>5409.89</v>
      </c>
      <c r="AE37" s="128">
        <v>0</v>
      </c>
      <c r="AF37" s="128" t="s">
        <v>98</v>
      </c>
      <c r="AG37" s="128" t="s">
        <v>105</v>
      </c>
      <c r="AH37" s="128" t="s">
        <v>1534</v>
      </c>
      <c r="AI37" s="128" t="s">
        <v>1763</v>
      </c>
      <c r="AJ37" s="124"/>
      <c r="AK37" s="519" t="s">
        <v>93</v>
      </c>
      <c r="AL37" s="519" t="s">
        <v>106</v>
      </c>
      <c r="AM37" s="519" t="s">
        <v>707</v>
      </c>
      <c r="AN37" s="519" t="s">
        <v>109</v>
      </c>
      <c r="AO37" s="519" t="s">
        <v>2747</v>
      </c>
      <c r="AP37" s="519" t="s">
        <v>2748</v>
      </c>
      <c r="AQ37" s="519" t="s">
        <v>3074</v>
      </c>
      <c r="AR37" s="519" t="s">
        <v>3075</v>
      </c>
      <c r="AS37" s="519" t="s">
        <v>2410</v>
      </c>
      <c r="AT37" s="519" t="s">
        <v>108</v>
      </c>
      <c r="AU37" s="519" t="s">
        <v>98</v>
      </c>
      <c r="AV37" s="519" t="s">
        <v>2749</v>
      </c>
      <c r="AW37" s="519" t="s">
        <v>2750</v>
      </c>
      <c r="AX37" s="519" t="s">
        <v>2751</v>
      </c>
      <c r="AY37" s="519" t="s">
        <v>1535</v>
      </c>
      <c r="AZ37" s="519" t="s">
        <v>110</v>
      </c>
      <c r="BA37" s="519" t="s">
        <v>2752</v>
      </c>
      <c r="BB37" s="124"/>
      <c r="BC37" s="122" t="s">
        <v>1427</v>
      </c>
      <c r="BD37" s="119" t="s">
        <v>789</v>
      </c>
      <c r="BE37" s="119" t="s">
        <v>3072</v>
      </c>
      <c r="BF37" s="197">
        <v>408159.6</v>
      </c>
      <c r="BG37" s="423"/>
      <c r="BI37" s="424"/>
    </row>
    <row r="38" spans="2:61" x14ac:dyDescent="0.3">
      <c r="B38" s="37"/>
      <c r="C38" s="41"/>
      <c r="D38" s="77"/>
      <c r="E38" s="523" t="s">
        <v>1355</v>
      </c>
      <c r="F38" s="128" t="s">
        <v>1426</v>
      </c>
      <c r="G38" s="128" t="s">
        <v>789</v>
      </c>
      <c r="H38" s="128" t="s">
        <v>3065</v>
      </c>
      <c r="I38" s="122" t="s">
        <v>3067</v>
      </c>
      <c r="J38" s="488">
        <v>3618.32</v>
      </c>
      <c r="K38" s="614" t="s">
        <v>2977</v>
      </c>
      <c r="L38" s="124"/>
      <c r="M38" s="128" t="s">
        <v>93</v>
      </c>
      <c r="N38" s="128" t="s">
        <v>94</v>
      </c>
      <c r="O38" s="128" t="s">
        <v>151</v>
      </c>
      <c r="P38" s="128" t="s">
        <v>1764</v>
      </c>
      <c r="Q38" s="128" t="s">
        <v>1532</v>
      </c>
      <c r="R38" s="128" t="s">
        <v>1765</v>
      </c>
      <c r="S38" s="128" t="s">
        <v>1766</v>
      </c>
      <c r="T38" s="128" t="s">
        <v>3067</v>
      </c>
      <c r="U38" s="128" t="s">
        <v>3070</v>
      </c>
      <c r="V38" s="128" t="s">
        <v>1533</v>
      </c>
      <c r="W38" s="128" t="s">
        <v>141</v>
      </c>
      <c r="X38" s="128">
        <v>24058</v>
      </c>
      <c r="Y38" s="128">
        <v>1443.48</v>
      </c>
      <c r="Z38" s="128">
        <v>3618.32</v>
      </c>
      <c r="AA38" s="128">
        <v>0</v>
      </c>
      <c r="AB38" s="128">
        <v>0</v>
      </c>
      <c r="AC38" s="128">
        <v>26232.84</v>
      </c>
      <c r="AD38" s="128">
        <v>3618.32</v>
      </c>
      <c r="AE38" s="128">
        <v>0</v>
      </c>
      <c r="AF38" s="128" t="s">
        <v>98</v>
      </c>
      <c r="AG38" s="128" t="s">
        <v>105</v>
      </c>
      <c r="AH38" s="128" t="s">
        <v>1534</v>
      </c>
      <c r="AI38" s="128" t="s">
        <v>1767</v>
      </c>
      <c r="AJ38" s="124"/>
      <c r="AK38" s="519" t="s">
        <v>93</v>
      </c>
      <c r="AL38" s="519" t="s">
        <v>106</v>
      </c>
      <c r="AM38" s="519" t="s">
        <v>707</v>
      </c>
      <c r="AN38" s="519" t="s">
        <v>109</v>
      </c>
      <c r="AO38" s="519" t="s">
        <v>2747</v>
      </c>
      <c r="AP38" s="519" t="s">
        <v>2748</v>
      </c>
      <c r="AQ38" s="519" t="s">
        <v>3074</v>
      </c>
      <c r="AR38" s="519" t="s">
        <v>3075</v>
      </c>
      <c r="AS38" s="519" t="s">
        <v>2410</v>
      </c>
      <c r="AT38" s="519" t="s">
        <v>108</v>
      </c>
      <c r="AU38" s="519" t="s">
        <v>98</v>
      </c>
      <c r="AV38" s="519" t="s">
        <v>2749</v>
      </c>
      <c r="AW38" s="519" t="s">
        <v>2750</v>
      </c>
      <c r="AX38" s="519" t="s">
        <v>2751</v>
      </c>
      <c r="AY38" s="519" t="s">
        <v>1535</v>
      </c>
      <c r="AZ38" s="519" t="s">
        <v>110</v>
      </c>
      <c r="BA38" s="519" t="s">
        <v>2752</v>
      </c>
      <c r="BB38" s="124"/>
      <c r="BC38" s="122" t="s">
        <v>1427</v>
      </c>
      <c r="BD38" s="119" t="s">
        <v>789</v>
      </c>
      <c r="BE38" s="119" t="s">
        <v>3072</v>
      </c>
      <c r="BF38" s="197">
        <v>408159.6</v>
      </c>
      <c r="BG38" s="425"/>
      <c r="BI38" s="424"/>
    </row>
    <row r="39" spans="2:61" x14ac:dyDescent="0.3">
      <c r="B39" s="37"/>
      <c r="C39" s="41"/>
      <c r="D39" s="77"/>
      <c r="E39" s="523" t="s">
        <v>1355</v>
      </c>
      <c r="F39" s="128" t="s">
        <v>1426</v>
      </c>
      <c r="G39" s="128" t="s">
        <v>789</v>
      </c>
      <c r="H39" s="128" t="s">
        <v>3065</v>
      </c>
      <c r="I39" s="122" t="s">
        <v>3067</v>
      </c>
      <c r="J39" s="488">
        <v>5409.89</v>
      </c>
      <c r="K39" s="614" t="s">
        <v>2977</v>
      </c>
      <c r="L39" s="124"/>
      <c r="M39" s="128" t="s">
        <v>93</v>
      </c>
      <c r="N39" s="128" t="s">
        <v>94</v>
      </c>
      <c r="O39" s="128" t="s">
        <v>116</v>
      </c>
      <c r="P39" s="128" t="s">
        <v>1768</v>
      </c>
      <c r="Q39" s="128" t="s">
        <v>1532</v>
      </c>
      <c r="R39" s="128" t="s">
        <v>1769</v>
      </c>
      <c r="S39" s="128" t="s">
        <v>1770</v>
      </c>
      <c r="T39" s="128" t="s">
        <v>3067</v>
      </c>
      <c r="U39" s="128" t="s">
        <v>3070</v>
      </c>
      <c r="V39" s="128" t="s">
        <v>1533</v>
      </c>
      <c r="W39" s="128" t="s">
        <v>141</v>
      </c>
      <c r="X39" s="128">
        <v>35970</v>
      </c>
      <c r="Y39" s="128">
        <v>2158.1999999999998</v>
      </c>
      <c r="Z39" s="128">
        <v>5409.89</v>
      </c>
      <c r="AA39" s="128">
        <v>0</v>
      </c>
      <c r="AB39" s="128">
        <v>0</v>
      </c>
      <c r="AC39" s="128">
        <v>39221.69</v>
      </c>
      <c r="AD39" s="128">
        <v>5409.89</v>
      </c>
      <c r="AE39" s="128">
        <v>0</v>
      </c>
      <c r="AF39" s="128" t="s">
        <v>98</v>
      </c>
      <c r="AG39" s="128" t="s">
        <v>105</v>
      </c>
      <c r="AH39" s="128" t="s">
        <v>1534</v>
      </c>
      <c r="AI39" s="128" t="s">
        <v>1771</v>
      </c>
      <c r="AJ39" s="124"/>
      <c r="AK39" s="519" t="s">
        <v>93</v>
      </c>
      <c r="AL39" s="519" t="s">
        <v>106</v>
      </c>
      <c r="AM39" s="519" t="s">
        <v>707</v>
      </c>
      <c r="AN39" s="519" t="s">
        <v>109</v>
      </c>
      <c r="AO39" s="519" t="s">
        <v>2747</v>
      </c>
      <c r="AP39" s="519" t="s">
        <v>2748</v>
      </c>
      <c r="AQ39" s="519" t="s">
        <v>3074</v>
      </c>
      <c r="AR39" s="519" t="s">
        <v>3075</v>
      </c>
      <c r="AS39" s="519" t="s">
        <v>2410</v>
      </c>
      <c r="AT39" s="519" t="s">
        <v>108</v>
      </c>
      <c r="AU39" s="519" t="s">
        <v>98</v>
      </c>
      <c r="AV39" s="519" t="s">
        <v>2749</v>
      </c>
      <c r="AW39" s="519" t="s">
        <v>2750</v>
      </c>
      <c r="AX39" s="519" t="s">
        <v>2751</v>
      </c>
      <c r="AY39" s="519" t="s">
        <v>1535</v>
      </c>
      <c r="AZ39" s="519" t="s">
        <v>110</v>
      </c>
      <c r="BA39" s="519" t="s">
        <v>2752</v>
      </c>
      <c r="BB39" s="124"/>
      <c r="BC39" s="122" t="s">
        <v>1427</v>
      </c>
      <c r="BD39" s="119" t="s">
        <v>789</v>
      </c>
      <c r="BE39" s="119" t="s">
        <v>3072</v>
      </c>
      <c r="BF39" s="197">
        <v>408159.6</v>
      </c>
      <c r="BG39" s="423"/>
      <c r="BI39" s="424"/>
    </row>
    <row r="40" spans="2:61" x14ac:dyDescent="0.3">
      <c r="B40" s="37"/>
      <c r="C40" s="41"/>
      <c r="D40" s="77"/>
      <c r="E40" s="523" t="s">
        <v>1355</v>
      </c>
      <c r="F40" s="128" t="s">
        <v>1426</v>
      </c>
      <c r="G40" s="128" t="s">
        <v>789</v>
      </c>
      <c r="H40" s="128" t="s">
        <v>3065</v>
      </c>
      <c r="I40" s="122" t="s">
        <v>3067</v>
      </c>
      <c r="J40" s="488">
        <v>2722.24</v>
      </c>
      <c r="K40" s="614" t="s">
        <v>2977</v>
      </c>
      <c r="L40" s="124"/>
      <c r="M40" s="128" t="s">
        <v>93</v>
      </c>
      <c r="N40" s="128" t="s">
        <v>94</v>
      </c>
      <c r="O40" s="128" t="s">
        <v>95</v>
      </c>
      <c r="P40" s="128" t="s">
        <v>1772</v>
      </c>
      <c r="Q40" s="128" t="s">
        <v>1532</v>
      </c>
      <c r="R40" s="128" t="s">
        <v>1773</v>
      </c>
      <c r="S40" s="128" t="s">
        <v>1774</v>
      </c>
      <c r="T40" s="128" t="s">
        <v>3067</v>
      </c>
      <c r="U40" s="128" t="s">
        <v>3070</v>
      </c>
      <c r="V40" s="128" t="s">
        <v>1533</v>
      </c>
      <c r="W40" s="128" t="s">
        <v>141</v>
      </c>
      <c r="X40" s="128">
        <v>18100</v>
      </c>
      <c r="Y40" s="128">
        <v>1086</v>
      </c>
      <c r="Z40" s="128">
        <v>2722.24</v>
      </c>
      <c r="AA40" s="128">
        <v>0</v>
      </c>
      <c r="AB40" s="128">
        <v>0</v>
      </c>
      <c r="AC40" s="128">
        <v>19736.240000000002</v>
      </c>
      <c r="AD40" s="128">
        <v>2722.24</v>
      </c>
      <c r="AE40" s="128">
        <v>0</v>
      </c>
      <c r="AF40" s="128" t="s">
        <v>98</v>
      </c>
      <c r="AG40" s="128" t="s">
        <v>105</v>
      </c>
      <c r="AH40" s="128" t="s">
        <v>1534</v>
      </c>
      <c r="AI40" s="128" t="s">
        <v>1775</v>
      </c>
      <c r="AJ40" s="124"/>
      <c r="AK40" s="519" t="s">
        <v>93</v>
      </c>
      <c r="AL40" s="519" t="s">
        <v>106</v>
      </c>
      <c r="AM40" s="519" t="s">
        <v>707</v>
      </c>
      <c r="AN40" s="519" t="s">
        <v>109</v>
      </c>
      <c r="AO40" s="519" t="s">
        <v>2747</v>
      </c>
      <c r="AP40" s="519" t="s">
        <v>2748</v>
      </c>
      <c r="AQ40" s="519" t="s">
        <v>3074</v>
      </c>
      <c r="AR40" s="519" t="s">
        <v>3075</v>
      </c>
      <c r="AS40" s="519" t="s">
        <v>2410</v>
      </c>
      <c r="AT40" s="519" t="s">
        <v>108</v>
      </c>
      <c r="AU40" s="519" t="s">
        <v>98</v>
      </c>
      <c r="AV40" s="519" t="s">
        <v>2749</v>
      </c>
      <c r="AW40" s="519" t="s">
        <v>2750</v>
      </c>
      <c r="AX40" s="519" t="s">
        <v>2751</v>
      </c>
      <c r="AY40" s="519" t="s">
        <v>1535</v>
      </c>
      <c r="AZ40" s="519" t="s">
        <v>110</v>
      </c>
      <c r="BA40" s="519" t="s">
        <v>2752</v>
      </c>
      <c r="BB40" s="124"/>
      <c r="BC40" s="122" t="s">
        <v>1427</v>
      </c>
      <c r="BD40" s="119" t="s">
        <v>789</v>
      </c>
      <c r="BE40" s="119" t="s">
        <v>3072</v>
      </c>
      <c r="BF40" s="197">
        <v>408159.6</v>
      </c>
      <c r="BG40" s="425"/>
      <c r="BI40" s="424"/>
    </row>
    <row r="41" spans="2:61" x14ac:dyDescent="0.3">
      <c r="B41" s="37"/>
      <c r="C41" s="41"/>
      <c r="D41" s="77"/>
      <c r="E41" s="523" t="s">
        <v>1355</v>
      </c>
      <c r="F41" s="128" t="s">
        <v>1426</v>
      </c>
      <c r="G41" s="128" t="s">
        <v>789</v>
      </c>
      <c r="H41" s="128" t="s">
        <v>3065</v>
      </c>
      <c r="I41" s="122" t="s">
        <v>3067</v>
      </c>
      <c r="J41" s="488">
        <v>3991.16</v>
      </c>
      <c r="K41" s="614" t="s">
        <v>2977</v>
      </c>
      <c r="L41" s="124"/>
      <c r="M41" s="128" t="s">
        <v>93</v>
      </c>
      <c r="N41" s="128" t="s">
        <v>94</v>
      </c>
      <c r="O41" s="128" t="s">
        <v>224</v>
      </c>
      <c r="P41" s="128" t="s">
        <v>1776</v>
      </c>
      <c r="Q41" s="128" t="s">
        <v>1532</v>
      </c>
      <c r="R41" s="128" t="s">
        <v>1777</v>
      </c>
      <c r="S41" s="128" t="s">
        <v>1778</v>
      </c>
      <c r="T41" s="128" t="s">
        <v>3067</v>
      </c>
      <c r="U41" s="128" t="s">
        <v>3070</v>
      </c>
      <c r="V41" s="128" t="s">
        <v>1533</v>
      </c>
      <c r="W41" s="128" t="s">
        <v>141</v>
      </c>
      <c r="X41" s="128">
        <v>26537</v>
      </c>
      <c r="Y41" s="128">
        <v>1592.22</v>
      </c>
      <c r="Z41" s="128">
        <v>3991.16</v>
      </c>
      <c r="AA41" s="128">
        <v>0</v>
      </c>
      <c r="AB41" s="128">
        <v>0</v>
      </c>
      <c r="AC41" s="128">
        <v>28935.94</v>
      </c>
      <c r="AD41" s="128">
        <v>3991.16</v>
      </c>
      <c r="AE41" s="128">
        <v>0</v>
      </c>
      <c r="AF41" s="128" t="s">
        <v>98</v>
      </c>
      <c r="AG41" s="128" t="s">
        <v>105</v>
      </c>
      <c r="AH41" s="128" t="s">
        <v>1534</v>
      </c>
      <c r="AI41" s="128" t="s">
        <v>1779</v>
      </c>
      <c r="AJ41" s="124"/>
      <c r="AK41" s="519" t="s">
        <v>93</v>
      </c>
      <c r="AL41" s="519" t="s">
        <v>106</v>
      </c>
      <c r="AM41" s="519" t="s">
        <v>707</v>
      </c>
      <c r="AN41" s="519" t="s">
        <v>109</v>
      </c>
      <c r="AO41" s="519" t="s">
        <v>2747</v>
      </c>
      <c r="AP41" s="519" t="s">
        <v>2748</v>
      </c>
      <c r="AQ41" s="519" t="s">
        <v>3074</v>
      </c>
      <c r="AR41" s="519" t="s">
        <v>3075</v>
      </c>
      <c r="AS41" s="519" t="s">
        <v>2410</v>
      </c>
      <c r="AT41" s="519" t="s">
        <v>108</v>
      </c>
      <c r="AU41" s="519" t="s">
        <v>98</v>
      </c>
      <c r="AV41" s="519" t="s">
        <v>2749</v>
      </c>
      <c r="AW41" s="519" t="s">
        <v>2750</v>
      </c>
      <c r="AX41" s="519" t="s">
        <v>2751</v>
      </c>
      <c r="AY41" s="519" t="s">
        <v>1535</v>
      </c>
      <c r="AZ41" s="519" t="s">
        <v>110</v>
      </c>
      <c r="BA41" s="519" t="s">
        <v>2752</v>
      </c>
      <c r="BB41" s="124"/>
      <c r="BC41" s="122" t="s">
        <v>1427</v>
      </c>
      <c r="BD41" s="119" t="s">
        <v>789</v>
      </c>
      <c r="BE41" s="119" t="s">
        <v>3072</v>
      </c>
      <c r="BF41" s="197">
        <v>408159.6</v>
      </c>
      <c r="BG41" s="423"/>
      <c r="BI41" s="424"/>
    </row>
    <row r="42" spans="2:61" x14ac:dyDescent="0.3">
      <c r="B42" s="37"/>
      <c r="C42" s="41"/>
      <c r="D42" s="77"/>
      <c r="E42" s="523" t="s">
        <v>1355</v>
      </c>
      <c r="F42" s="128" t="s">
        <v>1426</v>
      </c>
      <c r="G42" s="128" t="s">
        <v>789</v>
      </c>
      <c r="H42" s="128" t="s">
        <v>3065</v>
      </c>
      <c r="I42" s="122" t="s">
        <v>3067</v>
      </c>
      <c r="J42" s="488">
        <v>5409.89</v>
      </c>
      <c r="K42" s="614" t="s">
        <v>2977</v>
      </c>
      <c r="L42" s="124"/>
      <c r="M42" s="128" t="s">
        <v>93</v>
      </c>
      <c r="N42" s="128" t="s">
        <v>94</v>
      </c>
      <c r="O42" s="128" t="s">
        <v>1728</v>
      </c>
      <c r="P42" s="128" t="s">
        <v>1780</v>
      </c>
      <c r="Q42" s="128" t="s">
        <v>1532</v>
      </c>
      <c r="R42" s="128" t="s">
        <v>1781</v>
      </c>
      <c r="S42" s="128" t="s">
        <v>1782</v>
      </c>
      <c r="T42" s="128" t="s">
        <v>3067</v>
      </c>
      <c r="U42" s="128" t="s">
        <v>3070</v>
      </c>
      <c r="V42" s="128" t="s">
        <v>1533</v>
      </c>
      <c r="W42" s="128" t="s">
        <v>141</v>
      </c>
      <c r="X42" s="128">
        <v>35970</v>
      </c>
      <c r="Y42" s="128">
        <v>2158.1999999999998</v>
      </c>
      <c r="Z42" s="128">
        <v>5409.89</v>
      </c>
      <c r="AA42" s="128">
        <v>0</v>
      </c>
      <c r="AB42" s="128">
        <v>0</v>
      </c>
      <c r="AC42" s="128">
        <v>39221.69</v>
      </c>
      <c r="AD42" s="128">
        <v>5409.89</v>
      </c>
      <c r="AE42" s="128">
        <v>0</v>
      </c>
      <c r="AF42" s="128" t="s">
        <v>98</v>
      </c>
      <c r="AG42" s="128" t="s">
        <v>105</v>
      </c>
      <c r="AH42" s="128" t="s">
        <v>1534</v>
      </c>
      <c r="AI42" s="128" t="s">
        <v>1783</v>
      </c>
      <c r="AJ42" s="124"/>
      <c r="AK42" s="519" t="s">
        <v>93</v>
      </c>
      <c r="AL42" s="519" t="s">
        <v>106</v>
      </c>
      <c r="AM42" s="519" t="s">
        <v>707</v>
      </c>
      <c r="AN42" s="519" t="s">
        <v>109</v>
      </c>
      <c r="AO42" s="519" t="s">
        <v>2747</v>
      </c>
      <c r="AP42" s="519" t="s">
        <v>2748</v>
      </c>
      <c r="AQ42" s="519" t="s">
        <v>3074</v>
      </c>
      <c r="AR42" s="519" t="s">
        <v>3075</v>
      </c>
      <c r="AS42" s="519" t="s">
        <v>2410</v>
      </c>
      <c r="AT42" s="519" t="s">
        <v>108</v>
      </c>
      <c r="AU42" s="519" t="s">
        <v>98</v>
      </c>
      <c r="AV42" s="519" t="s">
        <v>2749</v>
      </c>
      <c r="AW42" s="519" t="s">
        <v>2750</v>
      </c>
      <c r="AX42" s="519" t="s">
        <v>2751</v>
      </c>
      <c r="AY42" s="519" t="s">
        <v>1535</v>
      </c>
      <c r="AZ42" s="519" t="s">
        <v>110</v>
      </c>
      <c r="BA42" s="519" t="s">
        <v>2752</v>
      </c>
      <c r="BB42" s="124"/>
      <c r="BC42" s="122" t="s">
        <v>1427</v>
      </c>
      <c r="BD42" s="119" t="s">
        <v>789</v>
      </c>
      <c r="BE42" s="119" t="s">
        <v>3072</v>
      </c>
      <c r="BF42" s="197">
        <v>408159.6</v>
      </c>
      <c r="BG42" s="425"/>
      <c r="BI42" s="424"/>
    </row>
    <row r="43" spans="2:61" x14ac:dyDescent="0.3">
      <c r="B43" s="37"/>
      <c r="C43" s="41"/>
      <c r="D43" s="77"/>
      <c r="E43" s="523" t="s">
        <v>1355</v>
      </c>
      <c r="F43" s="128" t="s">
        <v>1426</v>
      </c>
      <c r="G43" s="128" t="s">
        <v>789</v>
      </c>
      <c r="H43" s="128" t="s">
        <v>3065</v>
      </c>
      <c r="I43" s="122" t="s">
        <v>3067</v>
      </c>
      <c r="J43" s="488">
        <v>3805.12</v>
      </c>
      <c r="K43" s="614" t="s">
        <v>2977</v>
      </c>
      <c r="L43" s="124"/>
      <c r="M43" s="128" t="s">
        <v>93</v>
      </c>
      <c r="N43" s="128" t="s">
        <v>94</v>
      </c>
      <c r="O43" s="128" t="s">
        <v>224</v>
      </c>
      <c r="P43" s="128" t="s">
        <v>1784</v>
      </c>
      <c r="Q43" s="128" t="s">
        <v>1532</v>
      </c>
      <c r="R43" s="128" t="s">
        <v>1785</v>
      </c>
      <c r="S43" s="128" t="s">
        <v>1786</v>
      </c>
      <c r="T43" s="128" t="s">
        <v>3067</v>
      </c>
      <c r="U43" s="128" t="s">
        <v>3070</v>
      </c>
      <c r="V43" s="128" t="s">
        <v>1533</v>
      </c>
      <c r="W43" s="128" t="s">
        <v>141</v>
      </c>
      <c r="X43" s="128">
        <v>25300</v>
      </c>
      <c r="Y43" s="128">
        <v>1518</v>
      </c>
      <c r="Z43" s="128">
        <v>3805.12</v>
      </c>
      <c r="AA43" s="128">
        <v>0</v>
      </c>
      <c r="AB43" s="128">
        <v>0</v>
      </c>
      <c r="AC43" s="128">
        <v>27587.119999999999</v>
      </c>
      <c r="AD43" s="128">
        <v>3805.12</v>
      </c>
      <c r="AE43" s="128">
        <v>0</v>
      </c>
      <c r="AF43" s="128" t="s">
        <v>98</v>
      </c>
      <c r="AG43" s="128" t="s">
        <v>105</v>
      </c>
      <c r="AH43" s="128" t="s">
        <v>1534</v>
      </c>
      <c r="AI43" s="128" t="s">
        <v>1787</v>
      </c>
      <c r="AJ43" s="124"/>
      <c r="AK43" s="519" t="s">
        <v>93</v>
      </c>
      <c r="AL43" s="519" t="s">
        <v>106</v>
      </c>
      <c r="AM43" s="519" t="s">
        <v>707</v>
      </c>
      <c r="AN43" s="519" t="s">
        <v>109</v>
      </c>
      <c r="AO43" s="519" t="s">
        <v>2747</v>
      </c>
      <c r="AP43" s="519" t="s">
        <v>2748</v>
      </c>
      <c r="AQ43" s="519" t="s">
        <v>3074</v>
      </c>
      <c r="AR43" s="519" t="s">
        <v>3075</v>
      </c>
      <c r="AS43" s="519" t="s">
        <v>2410</v>
      </c>
      <c r="AT43" s="519" t="s">
        <v>108</v>
      </c>
      <c r="AU43" s="519" t="s">
        <v>98</v>
      </c>
      <c r="AV43" s="519" t="s">
        <v>2749</v>
      </c>
      <c r="AW43" s="519" t="s">
        <v>2750</v>
      </c>
      <c r="AX43" s="519" t="s">
        <v>2751</v>
      </c>
      <c r="AY43" s="519" t="s">
        <v>1535</v>
      </c>
      <c r="AZ43" s="519" t="s">
        <v>110</v>
      </c>
      <c r="BA43" s="519" t="s">
        <v>2752</v>
      </c>
      <c r="BB43" s="124"/>
      <c r="BC43" s="122" t="s">
        <v>1427</v>
      </c>
      <c r="BD43" s="119" t="s">
        <v>789</v>
      </c>
      <c r="BE43" s="119" t="s">
        <v>3072</v>
      </c>
      <c r="BF43" s="197">
        <v>408159.6</v>
      </c>
      <c r="BG43" s="423"/>
      <c r="BI43" s="424"/>
    </row>
    <row r="44" spans="2:61" x14ac:dyDescent="0.3">
      <c r="B44" s="37"/>
      <c r="C44" s="41"/>
      <c r="D44" s="77"/>
      <c r="E44" s="523" t="s">
        <v>1355</v>
      </c>
      <c r="F44" s="128" t="s">
        <v>1426</v>
      </c>
      <c r="G44" s="128" t="s">
        <v>789</v>
      </c>
      <c r="H44" s="128" t="s">
        <v>3065</v>
      </c>
      <c r="I44" s="122" t="s">
        <v>3067</v>
      </c>
      <c r="J44" s="488">
        <v>2302.62</v>
      </c>
      <c r="K44" s="614" t="s">
        <v>2977</v>
      </c>
      <c r="L44" s="124"/>
      <c r="M44" s="128" t="s">
        <v>93</v>
      </c>
      <c r="N44" s="128" t="s">
        <v>94</v>
      </c>
      <c r="O44" s="128" t="s">
        <v>151</v>
      </c>
      <c r="P44" s="128" t="s">
        <v>1788</v>
      </c>
      <c r="Q44" s="128" t="s">
        <v>1532</v>
      </c>
      <c r="R44" s="128" t="s">
        <v>1789</v>
      </c>
      <c r="S44" s="128" t="s">
        <v>1790</v>
      </c>
      <c r="T44" s="128" t="s">
        <v>3067</v>
      </c>
      <c r="U44" s="128" t="s">
        <v>3070</v>
      </c>
      <c r="V44" s="128" t="s">
        <v>1533</v>
      </c>
      <c r="W44" s="128" t="s">
        <v>141</v>
      </c>
      <c r="X44" s="128">
        <v>15310</v>
      </c>
      <c r="Y44" s="128">
        <v>918.6</v>
      </c>
      <c r="Z44" s="128">
        <v>2302.62</v>
      </c>
      <c r="AA44" s="128">
        <v>0</v>
      </c>
      <c r="AB44" s="128">
        <v>0</v>
      </c>
      <c r="AC44" s="128">
        <v>16694.02</v>
      </c>
      <c r="AD44" s="128">
        <v>2302.62</v>
      </c>
      <c r="AE44" s="128">
        <v>0</v>
      </c>
      <c r="AF44" s="128" t="s">
        <v>98</v>
      </c>
      <c r="AG44" s="128" t="s">
        <v>105</v>
      </c>
      <c r="AH44" s="128" t="s">
        <v>1534</v>
      </c>
      <c r="AI44" s="128" t="s">
        <v>1791</v>
      </c>
      <c r="AJ44" s="124"/>
      <c r="AK44" s="519" t="s">
        <v>93</v>
      </c>
      <c r="AL44" s="519" t="s">
        <v>106</v>
      </c>
      <c r="AM44" s="519" t="s">
        <v>707</v>
      </c>
      <c r="AN44" s="519" t="s">
        <v>109</v>
      </c>
      <c r="AO44" s="519" t="s">
        <v>2747</v>
      </c>
      <c r="AP44" s="519" t="s">
        <v>2748</v>
      </c>
      <c r="AQ44" s="519" t="s">
        <v>3074</v>
      </c>
      <c r="AR44" s="519" t="s">
        <v>3075</v>
      </c>
      <c r="AS44" s="519" t="s">
        <v>2410</v>
      </c>
      <c r="AT44" s="519" t="s">
        <v>108</v>
      </c>
      <c r="AU44" s="519" t="s">
        <v>98</v>
      </c>
      <c r="AV44" s="519" t="s">
        <v>2749</v>
      </c>
      <c r="AW44" s="519" t="s">
        <v>2750</v>
      </c>
      <c r="AX44" s="519" t="s">
        <v>2751</v>
      </c>
      <c r="AY44" s="519" t="s">
        <v>1535</v>
      </c>
      <c r="AZ44" s="519" t="s">
        <v>110</v>
      </c>
      <c r="BA44" s="519" t="s">
        <v>2752</v>
      </c>
      <c r="BB44" s="124"/>
      <c r="BC44" s="122" t="s">
        <v>1427</v>
      </c>
      <c r="BD44" s="119" t="s">
        <v>789</v>
      </c>
      <c r="BE44" s="119" t="s">
        <v>3072</v>
      </c>
      <c r="BF44" s="197">
        <v>408159.6</v>
      </c>
      <c r="BG44" s="425"/>
      <c r="BI44" s="424"/>
    </row>
    <row r="45" spans="2:61" x14ac:dyDescent="0.3">
      <c r="B45" s="37"/>
      <c r="C45" s="41"/>
      <c r="D45" s="77"/>
      <c r="E45" s="523" t="s">
        <v>1355</v>
      </c>
      <c r="F45" s="128" t="s">
        <v>1426</v>
      </c>
      <c r="G45" s="128" t="s">
        <v>789</v>
      </c>
      <c r="H45" s="128" t="s">
        <v>3065</v>
      </c>
      <c r="I45" s="122" t="s">
        <v>3067</v>
      </c>
      <c r="J45" s="488">
        <v>2302.62</v>
      </c>
      <c r="K45" s="614" t="s">
        <v>2977</v>
      </c>
      <c r="L45" s="124"/>
      <c r="M45" s="128" t="s">
        <v>93</v>
      </c>
      <c r="N45" s="128" t="s">
        <v>94</v>
      </c>
      <c r="O45" s="128" t="s">
        <v>151</v>
      </c>
      <c r="P45" s="128" t="s">
        <v>1792</v>
      </c>
      <c r="Q45" s="128" t="s">
        <v>1532</v>
      </c>
      <c r="R45" s="128" t="s">
        <v>1793</v>
      </c>
      <c r="S45" s="128" t="s">
        <v>1794</v>
      </c>
      <c r="T45" s="128" t="s">
        <v>3067</v>
      </c>
      <c r="U45" s="128" t="s">
        <v>3070</v>
      </c>
      <c r="V45" s="128" t="s">
        <v>1533</v>
      </c>
      <c r="W45" s="128" t="s">
        <v>141</v>
      </c>
      <c r="X45" s="128">
        <v>15310</v>
      </c>
      <c r="Y45" s="128">
        <v>918.6</v>
      </c>
      <c r="Z45" s="128">
        <v>2302.62</v>
      </c>
      <c r="AA45" s="128">
        <v>0</v>
      </c>
      <c r="AB45" s="128">
        <v>0</v>
      </c>
      <c r="AC45" s="128">
        <v>16694.02</v>
      </c>
      <c r="AD45" s="128">
        <v>2302.62</v>
      </c>
      <c r="AE45" s="128">
        <v>0</v>
      </c>
      <c r="AF45" s="128" t="s">
        <v>98</v>
      </c>
      <c r="AG45" s="128" t="s">
        <v>105</v>
      </c>
      <c r="AH45" s="128" t="s">
        <v>1534</v>
      </c>
      <c r="AI45" s="128" t="s">
        <v>1795</v>
      </c>
      <c r="AJ45" s="124"/>
      <c r="AK45" s="519" t="s">
        <v>93</v>
      </c>
      <c r="AL45" s="519" t="s">
        <v>106</v>
      </c>
      <c r="AM45" s="519" t="s">
        <v>707</v>
      </c>
      <c r="AN45" s="519" t="s">
        <v>109</v>
      </c>
      <c r="AO45" s="519" t="s">
        <v>2747</v>
      </c>
      <c r="AP45" s="519" t="s">
        <v>2748</v>
      </c>
      <c r="AQ45" s="519" t="s">
        <v>3074</v>
      </c>
      <c r="AR45" s="519" t="s">
        <v>3075</v>
      </c>
      <c r="AS45" s="519" t="s">
        <v>2410</v>
      </c>
      <c r="AT45" s="519" t="s">
        <v>108</v>
      </c>
      <c r="AU45" s="519" t="s">
        <v>98</v>
      </c>
      <c r="AV45" s="519" t="s">
        <v>2749</v>
      </c>
      <c r="AW45" s="519" t="s">
        <v>2750</v>
      </c>
      <c r="AX45" s="519" t="s">
        <v>2751</v>
      </c>
      <c r="AY45" s="519" t="s">
        <v>1535</v>
      </c>
      <c r="AZ45" s="519" t="s">
        <v>110</v>
      </c>
      <c r="BA45" s="519" t="s">
        <v>2752</v>
      </c>
      <c r="BB45" s="124"/>
      <c r="BC45" s="122" t="s">
        <v>1427</v>
      </c>
      <c r="BD45" s="119" t="s">
        <v>789</v>
      </c>
      <c r="BE45" s="119" t="s">
        <v>3072</v>
      </c>
      <c r="BF45" s="197">
        <v>408159.6</v>
      </c>
      <c r="BG45" s="423"/>
      <c r="BI45" s="424"/>
    </row>
    <row r="46" spans="2:61" x14ac:dyDescent="0.3">
      <c r="B46" s="37"/>
      <c r="C46" s="41"/>
      <c r="D46" s="77"/>
      <c r="E46" s="523" t="s">
        <v>1355</v>
      </c>
      <c r="F46" s="128" t="s">
        <v>1426</v>
      </c>
      <c r="G46" s="128" t="s">
        <v>789</v>
      </c>
      <c r="H46" s="128" t="s">
        <v>3065</v>
      </c>
      <c r="I46" s="122" t="s">
        <v>3067</v>
      </c>
      <c r="J46" s="488">
        <v>1880.6</v>
      </c>
      <c r="K46" s="614" t="s">
        <v>2977</v>
      </c>
      <c r="L46" s="124"/>
      <c r="M46" s="128" t="s">
        <v>93</v>
      </c>
      <c r="N46" s="128" t="s">
        <v>94</v>
      </c>
      <c r="O46" s="128" t="s">
        <v>151</v>
      </c>
      <c r="P46" s="128" t="s">
        <v>1796</v>
      </c>
      <c r="Q46" s="128" t="s">
        <v>1532</v>
      </c>
      <c r="R46" s="128" t="s">
        <v>1797</v>
      </c>
      <c r="S46" s="128" t="s">
        <v>1798</v>
      </c>
      <c r="T46" s="128" t="s">
        <v>3067</v>
      </c>
      <c r="U46" s="128" t="s">
        <v>3070</v>
      </c>
      <c r="V46" s="128" t="s">
        <v>1533</v>
      </c>
      <c r="W46" s="128" t="s">
        <v>141</v>
      </c>
      <c r="X46" s="128">
        <v>12504</v>
      </c>
      <c r="Y46" s="128">
        <v>750.24</v>
      </c>
      <c r="Z46" s="128">
        <v>1880.6</v>
      </c>
      <c r="AA46" s="128">
        <v>0</v>
      </c>
      <c r="AB46" s="128">
        <v>0</v>
      </c>
      <c r="AC46" s="128">
        <v>13634.36</v>
      </c>
      <c r="AD46" s="128">
        <v>1880.6</v>
      </c>
      <c r="AE46" s="128">
        <v>0</v>
      </c>
      <c r="AF46" s="128" t="s">
        <v>98</v>
      </c>
      <c r="AG46" s="128" t="s">
        <v>105</v>
      </c>
      <c r="AH46" s="128" t="s">
        <v>1534</v>
      </c>
      <c r="AI46" s="128" t="s">
        <v>1799</v>
      </c>
      <c r="AJ46" s="124"/>
      <c r="AK46" s="519" t="s">
        <v>93</v>
      </c>
      <c r="AL46" s="519" t="s">
        <v>106</v>
      </c>
      <c r="AM46" s="519" t="s">
        <v>707</v>
      </c>
      <c r="AN46" s="519" t="s">
        <v>109</v>
      </c>
      <c r="AO46" s="519" t="s">
        <v>2747</v>
      </c>
      <c r="AP46" s="519" t="s">
        <v>2748</v>
      </c>
      <c r="AQ46" s="519" t="s">
        <v>3074</v>
      </c>
      <c r="AR46" s="519" t="s">
        <v>3075</v>
      </c>
      <c r="AS46" s="519" t="s">
        <v>2410</v>
      </c>
      <c r="AT46" s="519" t="s">
        <v>108</v>
      </c>
      <c r="AU46" s="519" t="s">
        <v>98</v>
      </c>
      <c r="AV46" s="519" t="s">
        <v>2749</v>
      </c>
      <c r="AW46" s="519" t="s">
        <v>2750</v>
      </c>
      <c r="AX46" s="519" t="s">
        <v>2751</v>
      </c>
      <c r="AY46" s="519" t="s">
        <v>1535</v>
      </c>
      <c r="AZ46" s="519" t="s">
        <v>110</v>
      </c>
      <c r="BA46" s="519" t="s">
        <v>2752</v>
      </c>
      <c r="BB46" s="124"/>
      <c r="BC46" s="122" t="s">
        <v>1427</v>
      </c>
      <c r="BD46" s="119" t="s">
        <v>789</v>
      </c>
      <c r="BE46" s="119" t="s">
        <v>3072</v>
      </c>
      <c r="BF46" s="197">
        <v>408159.6</v>
      </c>
      <c r="BG46" s="425"/>
      <c r="BI46" s="424"/>
    </row>
    <row r="47" spans="2:61" x14ac:dyDescent="0.3">
      <c r="B47" s="37"/>
      <c r="C47" s="41"/>
      <c r="D47" s="77"/>
      <c r="E47" s="523" t="s">
        <v>1355</v>
      </c>
      <c r="F47" s="128" t="s">
        <v>1426</v>
      </c>
      <c r="G47" s="128" t="s">
        <v>789</v>
      </c>
      <c r="H47" s="128" t="s">
        <v>3065</v>
      </c>
      <c r="I47" s="122" t="s">
        <v>3067</v>
      </c>
      <c r="J47" s="488">
        <v>7017.81</v>
      </c>
      <c r="K47" s="614" t="s">
        <v>2977</v>
      </c>
      <c r="L47" s="124"/>
      <c r="M47" s="128" t="s">
        <v>93</v>
      </c>
      <c r="N47" s="128" t="s">
        <v>94</v>
      </c>
      <c r="O47" s="128" t="s">
        <v>95</v>
      </c>
      <c r="P47" s="128" t="s">
        <v>1800</v>
      </c>
      <c r="Q47" s="128" t="s">
        <v>1532</v>
      </c>
      <c r="R47" s="128" t="s">
        <v>1801</v>
      </c>
      <c r="S47" s="128" t="s">
        <v>1802</v>
      </c>
      <c r="T47" s="128" t="s">
        <v>3067</v>
      </c>
      <c r="U47" s="128" t="s">
        <v>3070</v>
      </c>
      <c r="V47" s="128" t="s">
        <v>1533</v>
      </c>
      <c r="W47" s="128" t="s">
        <v>141</v>
      </c>
      <c r="X47" s="128">
        <v>46661</v>
      </c>
      <c r="Y47" s="128">
        <v>2799.66</v>
      </c>
      <c r="Z47" s="128">
        <v>7017.81</v>
      </c>
      <c r="AA47" s="128">
        <v>0</v>
      </c>
      <c r="AB47" s="128">
        <v>0</v>
      </c>
      <c r="AC47" s="128">
        <v>50879.15</v>
      </c>
      <c r="AD47" s="128">
        <v>7017.81</v>
      </c>
      <c r="AE47" s="128">
        <v>0</v>
      </c>
      <c r="AF47" s="128" t="s">
        <v>98</v>
      </c>
      <c r="AG47" s="128" t="s">
        <v>105</v>
      </c>
      <c r="AH47" s="128" t="s">
        <v>1534</v>
      </c>
      <c r="AI47" s="128" t="s">
        <v>1803</v>
      </c>
      <c r="AJ47" s="124"/>
      <c r="AK47" s="519" t="s">
        <v>93</v>
      </c>
      <c r="AL47" s="519" t="s">
        <v>106</v>
      </c>
      <c r="AM47" s="519" t="s">
        <v>707</v>
      </c>
      <c r="AN47" s="519" t="s">
        <v>109</v>
      </c>
      <c r="AO47" s="519" t="s">
        <v>2747</v>
      </c>
      <c r="AP47" s="519" t="s">
        <v>2748</v>
      </c>
      <c r="AQ47" s="519" t="s">
        <v>3074</v>
      </c>
      <c r="AR47" s="519" t="s">
        <v>3075</v>
      </c>
      <c r="AS47" s="519" t="s">
        <v>2410</v>
      </c>
      <c r="AT47" s="519" t="s">
        <v>108</v>
      </c>
      <c r="AU47" s="519" t="s">
        <v>98</v>
      </c>
      <c r="AV47" s="519" t="s">
        <v>2749</v>
      </c>
      <c r="AW47" s="519" t="s">
        <v>2750</v>
      </c>
      <c r="AX47" s="519" t="s">
        <v>2751</v>
      </c>
      <c r="AY47" s="519" t="s">
        <v>1535</v>
      </c>
      <c r="AZ47" s="519" t="s">
        <v>110</v>
      </c>
      <c r="BA47" s="519" t="s">
        <v>2752</v>
      </c>
      <c r="BB47" s="124"/>
      <c r="BC47" s="122" t="s">
        <v>1427</v>
      </c>
      <c r="BD47" s="119" t="s">
        <v>789</v>
      </c>
      <c r="BE47" s="119" t="s">
        <v>3072</v>
      </c>
      <c r="BF47" s="197">
        <v>408159.6</v>
      </c>
      <c r="BG47" s="423"/>
      <c r="BI47" s="424"/>
    </row>
    <row r="48" spans="2:61" x14ac:dyDescent="0.3">
      <c r="B48" s="37"/>
      <c r="C48" s="41"/>
      <c r="D48" s="77"/>
      <c r="E48" s="523" t="s">
        <v>1355</v>
      </c>
      <c r="F48" s="128" t="s">
        <v>1426</v>
      </c>
      <c r="G48" s="128" t="s">
        <v>789</v>
      </c>
      <c r="H48" s="128" t="s">
        <v>3065</v>
      </c>
      <c r="I48" s="122" t="s">
        <v>3067</v>
      </c>
      <c r="J48" s="488">
        <v>7017.81</v>
      </c>
      <c r="K48" s="614" t="s">
        <v>2977</v>
      </c>
      <c r="L48" s="124"/>
      <c r="M48" s="128" t="s">
        <v>93</v>
      </c>
      <c r="N48" s="128" t="s">
        <v>94</v>
      </c>
      <c r="O48" s="128" t="s">
        <v>224</v>
      </c>
      <c r="P48" s="128" t="s">
        <v>1804</v>
      </c>
      <c r="Q48" s="128" t="s">
        <v>1532</v>
      </c>
      <c r="R48" s="128" t="s">
        <v>1805</v>
      </c>
      <c r="S48" s="128" t="s">
        <v>1806</v>
      </c>
      <c r="T48" s="128" t="s">
        <v>3067</v>
      </c>
      <c r="U48" s="128" t="s">
        <v>3070</v>
      </c>
      <c r="V48" s="128" t="s">
        <v>1533</v>
      </c>
      <c r="W48" s="128" t="s">
        <v>141</v>
      </c>
      <c r="X48" s="128">
        <v>46661</v>
      </c>
      <c r="Y48" s="128">
        <v>2799.66</v>
      </c>
      <c r="Z48" s="128">
        <v>7017.81</v>
      </c>
      <c r="AA48" s="128">
        <v>0</v>
      </c>
      <c r="AB48" s="128">
        <v>0</v>
      </c>
      <c r="AC48" s="128">
        <v>50879.15</v>
      </c>
      <c r="AD48" s="128">
        <v>7017.81</v>
      </c>
      <c r="AE48" s="128">
        <v>0</v>
      </c>
      <c r="AF48" s="128" t="s">
        <v>98</v>
      </c>
      <c r="AG48" s="128" t="s">
        <v>105</v>
      </c>
      <c r="AH48" s="128" t="s">
        <v>1534</v>
      </c>
      <c r="AI48" s="128" t="s">
        <v>1807</v>
      </c>
      <c r="AJ48" s="124"/>
      <c r="AK48" s="519" t="s">
        <v>93</v>
      </c>
      <c r="AL48" s="519" t="s">
        <v>106</v>
      </c>
      <c r="AM48" s="519" t="s">
        <v>707</v>
      </c>
      <c r="AN48" s="519" t="s">
        <v>109</v>
      </c>
      <c r="AO48" s="519" t="s">
        <v>2747</v>
      </c>
      <c r="AP48" s="519" t="s">
        <v>2748</v>
      </c>
      <c r="AQ48" s="519" t="s">
        <v>3074</v>
      </c>
      <c r="AR48" s="519" t="s">
        <v>3075</v>
      </c>
      <c r="AS48" s="519" t="s">
        <v>2410</v>
      </c>
      <c r="AT48" s="519" t="s">
        <v>108</v>
      </c>
      <c r="AU48" s="519" t="s">
        <v>98</v>
      </c>
      <c r="AV48" s="519" t="s">
        <v>2749</v>
      </c>
      <c r="AW48" s="519" t="s">
        <v>2750</v>
      </c>
      <c r="AX48" s="519" t="s">
        <v>2751</v>
      </c>
      <c r="AY48" s="519" t="s">
        <v>1535</v>
      </c>
      <c r="AZ48" s="519" t="s">
        <v>110</v>
      </c>
      <c r="BA48" s="519" t="s">
        <v>2752</v>
      </c>
      <c r="BB48" s="124"/>
      <c r="BC48" s="122" t="s">
        <v>1427</v>
      </c>
      <c r="BD48" s="119" t="s">
        <v>789</v>
      </c>
      <c r="BE48" s="119" t="s">
        <v>3072</v>
      </c>
      <c r="BF48" s="197">
        <v>408159.6</v>
      </c>
      <c r="BG48" s="425"/>
      <c r="BI48" s="424"/>
    </row>
    <row r="49" spans="2:61" x14ac:dyDescent="0.3">
      <c r="B49" s="37"/>
      <c r="C49" s="41"/>
      <c r="D49" s="77"/>
      <c r="E49" s="523" t="s">
        <v>1355</v>
      </c>
      <c r="F49" s="128" t="s">
        <v>1357</v>
      </c>
      <c r="G49" s="128" t="s">
        <v>698</v>
      </c>
      <c r="H49" s="128" t="s">
        <v>3065</v>
      </c>
      <c r="I49" s="122" t="s">
        <v>3067</v>
      </c>
      <c r="J49" s="488">
        <v>68</v>
      </c>
      <c r="K49" s="614" t="s">
        <v>2977</v>
      </c>
      <c r="L49" s="124"/>
      <c r="M49" s="128" t="s">
        <v>93</v>
      </c>
      <c r="N49" s="128" t="s">
        <v>94</v>
      </c>
      <c r="O49" s="128" t="s">
        <v>183</v>
      </c>
      <c r="P49" s="128" t="s">
        <v>1808</v>
      </c>
      <c r="Q49" s="128" t="s">
        <v>1472</v>
      </c>
      <c r="R49" s="128" t="s">
        <v>1809</v>
      </c>
      <c r="S49" s="128" t="s">
        <v>1810</v>
      </c>
      <c r="T49" s="128" t="s">
        <v>3067</v>
      </c>
      <c r="U49" s="128" t="s">
        <v>3071</v>
      </c>
      <c r="V49" s="128" t="s">
        <v>1473</v>
      </c>
      <c r="W49" s="128" t="s">
        <v>141</v>
      </c>
      <c r="X49" s="128">
        <v>425</v>
      </c>
      <c r="Y49" s="128">
        <v>0</v>
      </c>
      <c r="Z49" s="128">
        <v>68</v>
      </c>
      <c r="AA49" s="128">
        <v>0</v>
      </c>
      <c r="AB49" s="128">
        <v>0</v>
      </c>
      <c r="AC49" s="128">
        <v>493</v>
      </c>
      <c r="AD49" s="128">
        <v>68</v>
      </c>
      <c r="AE49" s="128">
        <v>0</v>
      </c>
      <c r="AF49" s="128" t="s">
        <v>98</v>
      </c>
      <c r="AG49" s="128" t="s">
        <v>105</v>
      </c>
      <c r="AH49" s="128" t="s">
        <v>1474</v>
      </c>
      <c r="AI49" s="128" t="s">
        <v>1811</v>
      </c>
      <c r="AJ49" s="124"/>
      <c r="AK49" s="519" t="s">
        <v>93</v>
      </c>
      <c r="AL49" s="519" t="s">
        <v>106</v>
      </c>
      <c r="AM49" s="519" t="s">
        <v>698</v>
      </c>
      <c r="AN49" s="519" t="s">
        <v>1475</v>
      </c>
      <c r="AO49" s="519" t="s">
        <v>2753</v>
      </c>
      <c r="AP49" s="519" t="s">
        <v>2754</v>
      </c>
      <c r="AQ49" s="519" t="s">
        <v>3074</v>
      </c>
      <c r="AR49" s="519" t="s">
        <v>3075</v>
      </c>
      <c r="AS49" s="519" t="s">
        <v>2755</v>
      </c>
      <c r="AT49" s="519" t="s">
        <v>108</v>
      </c>
      <c r="AU49" s="519" t="s">
        <v>98</v>
      </c>
      <c r="AV49" s="519" t="s">
        <v>2756</v>
      </c>
      <c r="AW49" s="519" t="s">
        <v>1810</v>
      </c>
      <c r="AX49" s="519" t="s">
        <v>109</v>
      </c>
      <c r="AY49" s="519" t="s">
        <v>109</v>
      </c>
      <c r="AZ49" s="519" t="s">
        <v>110</v>
      </c>
      <c r="BA49" s="519" t="s">
        <v>2757</v>
      </c>
      <c r="BB49" s="124"/>
      <c r="BC49" s="122" t="s">
        <v>1431</v>
      </c>
      <c r="BD49" s="119" t="s">
        <v>698</v>
      </c>
      <c r="BE49" s="119" t="s">
        <v>3072</v>
      </c>
      <c r="BF49" s="197">
        <v>17493</v>
      </c>
      <c r="BG49" s="425"/>
      <c r="BI49" s="424"/>
    </row>
    <row r="50" spans="2:61" x14ac:dyDescent="0.3">
      <c r="B50" s="37"/>
      <c r="C50" s="41"/>
      <c r="D50" s="77"/>
      <c r="E50" s="523" t="s">
        <v>1355</v>
      </c>
      <c r="F50" s="128" t="s">
        <v>1433</v>
      </c>
      <c r="G50" s="128" t="s">
        <v>707</v>
      </c>
      <c r="H50" s="128" t="s">
        <v>3065</v>
      </c>
      <c r="I50" s="122" t="s">
        <v>3067</v>
      </c>
      <c r="J50" s="488">
        <v>332.96</v>
      </c>
      <c r="K50" s="614" t="s">
        <v>2980</v>
      </c>
      <c r="L50" s="124"/>
      <c r="M50" s="128" t="s">
        <v>93</v>
      </c>
      <c r="N50" s="128" t="s">
        <v>94</v>
      </c>
      <c r="O50" s="128" t="s">
        <v>789</v>
      </c>
      <c r="P50" s="128" t="s">
        <v>1812</v>
      </c>
      <c r="Q50" s="128" t="s">
        <v>17</v>
      </c>
      <c r="R50" s="128" t="s">
        <v>1813</v>
      </c>
      <c r="S50" s="128" t="s">
        <v>1814</v>
      </c>
      <c r="T50" s="128" t="s">
        <v>3067</v>
      </c>
      <c r="U50" s="128" t="s">
        <v>3071</v>
      </c>
      <c r="V50" s="128" t="s">
        <v>1434</v>
      </c>
      <c r="W50" s="128" t="s">
        <v>141</v>
      </c>
      <c r="X50" s="128">
        <v>2081</v>
      </c>
      <c r="Y50" s="128">
        <v>0</v>
      </c>
      <c r="Z50" s="128">
        <v>332.96</v>
      </c>
      <c r="AA50" s="128">
        <v>0</v>
      </c>
      <c r="AB50" s="128">
        <v>0</v>
      </c>
      <c r="AC50" s="128">
        <v>2413.96</v>
      </c>
      <c r="AD50" s="128">
        <v>332.96</v>
      </c>
      <c r="AE50" s="128">
        <v>0</v>
      </c>
      <c r="AF50" s="128" t="s">
        <v>98</v>
      </c>
      <c r="AG50" s="128" t="s">
        <v>100</v>
      </c>
      <c r="AH50" s="128" t="s">
        <v>1515</v>
      </c>
      <c r="AI50" s="128" t="s">
        <v>1815</v>
      </c>
      <c r="AJ50" s="124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4"/>
      <c r="BC50" s="122" t="s">
        <v>1435</v>
      </c>
      <c r="BD50" s="119" t="s">
        <v>707</v>
      </c>
      <c r="BE50" s="119" t="s">
        <v>3072</v>
      </c>
      <c r="BF50" s="197">
        <v>7846.24</v>
      </c>
      <c r="BG50" s="423"/>
      <c r="BI50" s="424"/>
    </row>
    <row r="51" spans="2:61" x14ac:dyDescent="0.3">
      <c r="B51" s="37"/>
      <c r="C51" s="41"/>
      <c r="D51" s="77"/>
      <c r="E51" s="523" t="s">
        <v>1355</v>
      </c>
      <c r="F51" s="128" t="s">
        <v>1433</v>
      </c>
      <c r="G51" s="128" t="s">
        <v>707</v>
      </c>
      <c r="H51" s="128" t="s">
        <v>3065</v>
      </c>
      <c r="I51" s="122" t="s">
        <v>3067</v>
      </c>
      <c r="J51" s="488">
        <v>749.28</v>
      </c>
      <c r="K51" s="614" t="s">
        <v>2980</v>
      </c>
      <c r="L51" s="124"/>
      <c r="M51" s="128" t="s">
        <v>93</v>
      </c>
      <c r="N51" s="128" t="s">
        <v>94</v>
      </c>
      <c r="O51" s="128" t="s">
        <v>789</v>
      </c>
      <c r="P51" s="128" t="s">
        <v>1816</v>
      </c>
      <c r="Q51" s="128" t="s">
        <v>17</v>
      </c>
      <c r="R51" s="128" t="s">
        <v>1817</v>
      </c>
      <c r="S51" s="128" t="s">
        <v>1818</v>
      </c>
      <c r="T51" s="128" t="s">
        <v>3067</v>
      </c>
      <c r="U51" s="128" t="s">
        <v>3071</v>
      </c>
      <c r="V51" s="128" t="s">
        <v>1434</v>
      </c>
      <c r="W51" s="128" t="s">
        <v>141</v>
      </c>
      <c r="X51" s="128">
        <v>4683</v>
      </c>
      <c r="Y51" s="128">
        <v>0</v>
      </c>
      <c r="Z51" s="128">
        <v>749.28</v>
      </c>
      <c r="AA51" s="128">
        <v>0</v>
      </c>
      <c r="AB51" s="128">
        <v>0</v>
      </c>
      <c r="AC51" s="128">
        <v>5432.28</v>
      </c>
      <c r="AD51" s="128">
        <v>749.28</v>
      </c>
      <c r="AE51" s="128">
        <v>0</v>
      </c>
      <c r="AF51" s="128" t="s">
        <v>98</v>
      </c>
      <c r="AG51" s="128" t="s">
        <v>100</v>
      </c>
      <c r="AH51" s="128" t="s">
        <v>1512</v>
      </c>
      <c r="AI51" s="128" t="s">
        <v>1819</v>
      </c>
      <c r="AJ51" s="124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4"/>
      <c r="BC51" s="122" t="s">
        <v>1435</v>
      </c>
      <c r="BD51" s="119" t="s">
        <v>707</v>
      </c>
      <c r="BE51" s="119" t="s">
        <v>3072</v>
      </c>
      <c r="BF51" s="197">
        <v>7846.24</v>
      </c>
      <c r="BG51" s="425"/>
      <c r="BI51" s="424"/>
    </row>
    <row r="52" spans="2:61" x14ac:dyDescent="0.3">
      <c r="B52" s="37"/>
      <c r="C52" s="41"/>
      <c r="D52" s="77"/>
      <c r="E52" s="523" t="s">
        <v>1355</v>
      </c>
      <c r="F52" s="128" t="s">
        <v>1444</v>
      </c>
      <c r="G52" s="128" t="s">
        <v>271</v>
      </c>
      <c r="H52" s="128" t="s">
        <v>3065</v>
      </c>
      <c r="I52" s="122" t="s">
        <v>3067</v>
      </c>
      <c r="J52" s="488">
        <v>1200</v>
      </c>
      <c r="K52" s="614" t="s">
        <v>2980</v>
      </c>
      <c r="L52" s="124"/>
      <c r="M52" s="128" t="s">
        <v>93</v>
      </c>
      <c r="N52" s="128" t="s">
        <v>94</v>
      </c>
      <c r="O52" s="128" t="s">
        <v>788</v>
      </c>
      <c r="P52" s="128" t="s">
        <v>1820</v>
      </c>
      <c r="Q52" s="128" t="s">
        <v>1472</v>
      </c>
      <c r="R52" s="128" t="s">
        <v>1821</v>
      </c>
      <c r="S52" s="128" t="s">
        <v>1822</v>
      </c>
      <c r="T52" s="128" t="s">
        <v>3067</v>
      </c>
      <c r="U52" s="128" t="s">
        <v>3071</v>
      </c>
      <c r="V52" s="128" t="s">
        <v>1473</v>
      </c>
      <c r="W52" s="128" t="s">
        <v>141</v>
      </c>
      <c r="X52" s="128">
        <v>7500</v>
      </c>
      <c r="Y52" s="128">
        <v>0</v>
      </c>
      <c r="Z52" s="128">
        <v>1200</v>
      </c>
      <c r="AA52" s="128">
        <v>0</v>
      </c>
      <c r="AB52" s="128">
        <v>0</v>
      </c>
      <c r="AC52" s="128">
        <v>8700</v>
      </c>
      <c r="AD52" s="128">
        <v>1200</v>
      </c>
      <c r="AE52" s="128">
        <v>0</v>
      </c>
      <c r="AF52" s="128" t="s">
        <v>98</v>
      </c>
      <c r="AG52" s="128" t="s">
        <v>105</v>
      </c>
      <c r="AH52" s="128" t="s">
        <v>1474</v>
      </c>
      <c r="AI52" s="128" t="s">
        <v>1823</v>
      </c>
      <c r="AJ52" s="124"/>
      <c r="AK52" s="519" t="s">
        <v>93</v>
      </c>
      <c r="AL52" s="519" t="s">
        <v>106</v>
      </c>
      <c r="AM52" s="519" t="s">
        <v>271</v>
      </c>
      <c r="AN52" s="519" t="s">
        <v>1475</v>
      </c>
      <c r="AO52" s="519" t="s">
        <v>2758</v>
      </c>
      <c r="AP52" s="519" t="s">
        <v>2759</v>
      </c>
      <c r="AQ52" s="519" t="s">
        <v>3074</v>
      </c>
      <c r="AR52" s="519" t="s">
        <v>3075</v>
      </c>
      <c r="AS52" s="519" t="s">
        <v>2760</v>
      </c>
      <c r="AT52" s="519" t="s">
        <v>108</v>
      </c>
      <c r="AU52" s="519" t="s">
        <v>98</v>
      </c>
      <c r="AV52" s="519" t="s">
        <v>2761</v>
      </c>
      <c r="AW52" s="519" t="s">
        <v>1822</v>
      </c>
      <c r="AX52" s="519" t="s">
        <v>109</v>
      </c>
      <c r="AY52" s="519" t="s">
        <v>109</v>
      </c>
      <c r="AZ52" s="519" t="s">
        <v>110</v>
      </c>
      <c r="BA52" s="519" t="s">
        <v>2762</v>
      </c>
      <c r="BB52" s="124"/>
      <c r="BC52" s="122" t="s">
        <v>1447</v>
      </c>
      <c r="BD52" s="119" t="s">
        <v>271</v>
      </c>
      <c r="BE52" s="119" t="s">
        <v>3072</v>
      </c>
      <c r="BF52" s="197">
        <v>308700</v>
      </c>
      <c r="BG52" s="425"/>
      <c r="BI52" s="424"/>
    </row>
    <row r="53" spans="2:61" x14ac:dyDescent="0.3">
      <c r="B53" s="37"/>
      <c r="C53" s="41"/>
      <c r="D53" s="77"/>
      <c r="E53" s="523" t="s">
        <v>1355</v>
      </c>
      <c r="F53" s="128" t="s">
        <v>1448</v>
      </c>
      <c r="G53" s="128" t="s">
        <v>271</v>
      </c>
      <c r="H53" s="128" t="s">
        <v>3065</v>
      </c>
      <c r="I53" s="122" t="s">
        <v>3067</v>
      </c>
      <c r="J53" s="488">
        <v>40</v>
      </c>
      <c r="K53" s="614" t="s">
        <v>2980</v>
      </c>
      <c r="L53" s="124"/>
      <c r="M53" s="128" t="s">
        <v>93</v>
      </c>
      <c r="N53" s="128" t="s">
        <v>94</v>
      </c>
      <c r="O53" s="128" t="s">
        <v>372</v>
      </c>
      <c r="P53" s="128" t="s">
        <v>1824</v>
      </c>
      <c r="Q53" s="128" t="s">
        <v>1472</v>
      </c>
      <c r="R53" s="128" t="s">
        <v>1825</v>
      </c>
      <c r="S53" s="128" t="s">
        <v>1826</v>
      </c>
      <c r="T53" s="128" t="s">
        <v>3067</v>
      </c>
      <c r="U53" s="128" t="s">
        <v>3071</v>
      </c>
      <c r="V53" s="128" t="s">
        <v>1473</v>
      </c>
      <c r="W53" s="128" t="s">
        <v>141</v>
      </c>
      <c r="X53" s="128">
        <v>250</v>
      </c>
      <c r="Y53" s="128">
        <v>0</v>
      </c>
      <c r="Z53" s="128">
        <v>40</v>
      </c>
      <c r="AA53" s="128">
        <v>0</v>
      </c>
      <c r="AB53" s="128">
        <v>0</v>
      </c>
      <c r="AC53" s="128">
        <v>290</v>
      </c>
      <c r="AD53" s="128">
        <v>40</v>
      </c>
      <c r="AE53" s="128">
        <v>0</v>
      </c>
      <c r="AF53" s="128" t="s">
        <v>98</v>
      </c>
      <c r="AG53" s="128" t="s">
        <v>105</v>
      </c>
      <c r="AH53" s="128" t="s">
        <v>1474</v>
      </c>
      <c r="AI53" s="128" t="s">
        <v>1827</v>
      </c>
      <c r="AJ53" s="124"/>
      <c r="AK53" s="519" t="s">
        <v>93</v>
      </c>
      <c r="AL53" s="519" t="s">
        <v>106</v>
      </c>
      <c r="AM53" s="519" t="s">
        <v>271</v>
      </c>
      <c r="AN53" s="519" t="s">
        <v>1475</v>
      </c>
      <c r="AO53" s="519" t="s">
        <v>2763</v>
      </c>
      <c r="AP53" s="519" t="s">
        <v>2764</v>
      </c>
      <c r="AQ53" s="519" t="s">
        <v>3074</v>
      </c>
      <c r="AR53" s="519" t="s">
        <v>3075</v>
      </c>
      <c r="AS53" s="519" t="s">
        <v>2760</v>
      </c>
      <c r="AT53" s="519" t="s">
        <v>108</v>
      </c>
      <c r="AU53" s="519" t="s">
        <v>98</v>
      </c>
      <c r="AV53" s="519" t="s">
        <v>2765</v>
      </c>
      <c r="AW53" s="519" t="s">
        <v>1826</v>
      </c>
      <c r="AX53" s="519" t="s">
        <v>109</v>
      </c>
      <c r="AY53" s="519" t="s">
        <v>109</v>
      </c>
      <c r="AZ53" s="519" t="s">
        <v>110</v>
      </c>
      <c r="BA53" s="519" t="s">
        <v>2766</v>
      </c>
      <c r="BB53" s="124"/>
      <c r="BC53" s="122" t="s">
        <v>1449</v>
      </c>
      <c r="BD53" s="119" t="s">
        <v>271</v>
      </c>
      <c r="BE53" s="119" t="s">
        <v>3072</v>
      </c>
      <c r="BF53" s="197">
        <v>10290</v>
      </c>
      <c r="BG53" s="423"/>
      <c r="BI53" s="424"/>
    </row>
    <row r="54" spans="2:61" x14ac:dyDescent="0.3">
      <c r="B54" s="37"/>
      <c r="C54" s="41"/>
      <c r="D54" s="77"/>
      <c r="E54" s="523" t="s">
        <v>1355</v>
      </c>
      <c r="F54" s="128" t="s">
        <v>1450</v>
      </c>
      <c r="G54" s="128" t="s">
        <v>271</v>
      </c>
      <c r="H54" s="128" t="s">
        <v>3066</v>
      </c>
      <c r="I54" s="122" t="s">
        <v>3067</v>
      </c>
      <c r="J54" s="488">
        <v>21434.49</v>
      </c>
      <c r="K54" s="614" t="s">
        <v>2980</v>
      </c>
      <c r="L54" s="124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4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4"/>
      <c r="BC54" s="122" t="s">
        <v>1451</v>
      </c>
      <c r="BD54" s="119" t="s">
        <v>271</v>
      </c>
      <c r="BE54" s="119" t="s">
        <v>3072</v>
      </c>
      <c r="BF54" s="197">
        <v>155400.09</v>
      </c>
      <c r="BG54" s="425"/>
      <c r="BI54" s="424"/>
    </row>
    <row r="55" spans="2:61" x14ac:dyDescent="0.3">
      <c r="B55" s="37"/>
      <c r="C55" s="41"/>
      <c r="D55" s="77"/>
      <c r="E55" s="523" t="s">
        <v>1355</v>
      </c>
      <c r="F55" s="128" t="s">
        <v>1452</v>
      </c>
      <c r="G55" s="128" t="s">
        <v>271</v>
      </c>
      <c r="H55" s="128" t="s">
        <v>3066</v>
      </c>
      <c r="I55" s="122" t="s">
        <v>3067</v>
      </c>
      <c r="J55" s="488">
        <v>3872.82</v>
      </c>
      <c r="K55" s="614" t="s">
        <v>2981</v>
      </c>
      <c r="L55" s="124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4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4"/>
      <c r="BC55" s="122" t="s">
        <v>1454</v>
      </c>
      <c r="BD55" s="119" t="s">
        <v>271</v>
      </c>
      <c r="BE55" s="119" t="s">
        <v>3072</v>
      </c>
      <c r="BF55" s="197">
        <v>28077.99</v>
      </c>
      <c r="BG55" s="423"/>
      <c r="BI55" s="424"/>
    </row>
    <row r="56" spans="2:61" x14ac:dyDescent="0.3">
      <c r="B56" s="37"/>
      <c r="C56" s="41"/>
      <c r="D56" s="77"/>
      <c r="E56" s="523" t="s">
        <v>1355</v>
      </c>
      <c r="F56" s="128" t="s">
        <v>1646</v>
      </c>
      <c r="G56" s="128" t="s">
        <v>271</v>
      </c>
      <c r="H56" s="128" t="s">
        <v>3066</v>
      </c>
      <c r="I56" s="122" t="s">
        <v>3067</v>
      </c>
      <c r="J56" s="488">
        <v>43200</v>
      </c>
      <c r="K56" s="614" t="s">
        <v>2981</v>
      </c>
      <c r="L56" s="124"/>
      <c r="M56" s="128" t="s">
        <v>93</v>
      </c>
      <c r="N56" s="128" t="s">
        <v>94</v>
      </c>
      <c r="O56" s="128" t="s">
        <v>1432</v>
      </c>
      <c r="P56" s="128" t="s">
        <v>1828</v>
      </c>
      <c r="Q56" s="128" t="s">
        <v>109</v>
      </c>
      <c r="R56" s="128" t="s">
        <v>1829</v>
      </c>
      <c r="S56" s="128" t="s">
        <v>1830</v>
      </c>
      <c r="T56" s="128" t="s">
        <v>3067</v>
      </c>
      <c r="U56" s="128" t="s">
        <v>3070</v>
      </c>
      <c r="V56" s="128" t="s">
        <v>1639</v>
      </c>
      <c r="W56" s="128" t="s">
        <v>97</v>
      </c>
      <c r="X56" s="128">
        <v>270000</v>
      </c>
      <c r="Y56" s="128">
        <v>0</v>
      </c>
      <c r="Z56" s="128">
        <v>43200</v>
      </c>
      <c r="AA56" s="128">
        <v>0</v>
      </c>
      <c r="AB56" s="128">
        <v>0</v>
      </c>
      <c r="AC56" s="128">
        <v>313200</v>
      </c>
      <c r="AD56" s="128">
        <v>43200</v>
      </c>
      <c r="AE56" s="128">
        <v>0</v>
      </c>
      <c r="AF56" s="128" t="s">
        <v>98</v>
      </c>
      <c r="AG56" s="128" t="s">
        <v>105</v>
      </c>
      <c r="AH56" s="128" t="s">
        <v>1640</v>
      </c>
      <c r="AI56" s="128" t="s">
        <v>1831</v>
      </c>
      <c r="AJ56" s="124"/>
      <c r="AK56" s="519" t="s">
        <v>93</v>
      </c>
      <c r="AL56" s="519" t="s">
        <v>106</v>
      </c>
      <c r="AM56" s="519" t="s">
        <v>265</v>
      </c>
      <c r="AN56" s="519" t="s">
        <v>109</v>
      </c>
      <c r="AO56" s="519" t="s">
        <v>2767</v>
      </c>
      <c r="AP56" s="519" t="s">
        <v>2768</v>
      </c>
      <c r="AQ56" s="519" t="s">
        <v>3074</v>
      </c>
      <c r="AR56" s="519" t="s">
        <v>3075</v>
      </c>
      <c r="AS56" s="519" t="s">
        <v>2458</v>
      </c>
      <c r="AT56" s="519" t="s">
        <v>108</v>
      </c>
      <c r="AU56" s="519" t="s">
        <v>98</v>
      </c>
      <c r="AV56" s="519" t="s">
        <v>2769</v>
      </c>
      <c r="AW56" s="519" t="s">
        <v>1830</v>
      </c>
      <c r="AX56" s="519" t="s">
        <v>109</v>
      </c>
      <c r="AY56" s="519" t="s">
        <v>109</v>
      </c>
      <c r="AZ56" s="519" t="s">
        <v>110</v>
      </c>
      <c r="BA56" s="519" t="s">
        <v>2770</v>
      </c>
      <c r="BB56" s="124"/>
      <c r="BC56" s="122" t="s">
        <v>2379</v>
      </c>
      <c r="BD56" s="119" t="s">
        <v>271</v>
      </c>
      <c r="BE56" s="119" t="s">
        <v>3072</v>
      </c>
      <c r="BF56" s="197">
        <v>313200</v>
      </c>
      <c r="BG56" s="425"/>
      <c r="BI56" s="424"/>
    </row>
    <row r="57" spans="2:61" x14ac:dyDescent="0.3">
      <c r="B57" s="37"/>
      <c r="C57" s="41"/>
      <c r="D57" s="77"/>
      <c r="E57" s="523" t="s">
        <v>1355</v>
      </c>
      <c r="F57" s="128" t="s">
        <v>1641</v>
      </c>
      <c r="G57" s="128" t="s">
        <v>271</v>
      </c>
      <c r="H57" s="128" t="s">
        <v>3065</v>
      </c>
      <c r="I57" s="122" t="s">
        <v>3067</v>
      </c>
      <c r="J57" s="488">
        <v>12613.91</v>
      </c>
      <c r="K57" s="614" t="s">
        <v>2981</v>
      </c>
      <c r="L57" s="124"/>
      <c r="M57" s="128" t="s">
        <v>93</v>
      </c>
      <c r="N57" s="128" t="s">
        <v>94</v>
      </c>
      <c r="O57" s="128" t="s">
        <v>199</v>
      </c>
      <c r="P57" s="128" t="s">
        <v>1832</v>
      </c>
      <c r="Q57" s="128" t="s">
        <v>109</v>
      </c>
      <c r="R57" s="128" t="s">
        <v>1833</v>
      </c>
      <c r="S57" s="128" t="s">
        <v>1834</v>
      </c>
      <c r="T57" s="128" t="s">
        <v>3067</v>
      </c>
      <c r="U57" s="128" t="s">
        <v>3069</v>
      </c>
      <c r="V57" s="128" t="s">
        <v>1440</v>
      </c>
      <c r="W57" s="128" t="s">
        <v>141</v>
      </c>
      <c r="X57" s="128">
        <v>78836.92</v>
      </c>
      <c r="Y57" s="128">
        <v>0</v>
      </c>
      <c r="Z57" s="128">
        <v>12613.91</v>
      </c>
      <c r="AA57" s="128">
        <v>0</v>
      </c>
      <c r="AB57" s="128">
        <v>0</v>
      </c>
      <c r="AC57" s="128">
        <v>91450.83</v>
      </c>
      <c r="AD57" s="128">
        <v>12613.91</v>
      </c>
      <c r="AE57" s="128">
        <v>0</v>
      </c>
      <c r="AF57" s="128" t="s">
        <v>98</v>
      </c>
      <c r="AG57" s="128" t="s">
        <v>105</v>
      </c>
      <c r="AH57" s="128" t="s">
        <v>1835</v>
      </c>
      <c r="AI57" s="128" t="s">
        <v>1836</v>
      </c>
      <c r="AJ57" s="124"/>
      <c r="AK57" s="519" t="s">
        <v>93</v>
      </c>
      <c r="AL57" s="519" t="s">
        <v>106</v>
      </c>
      <c r="AM57" s="519" t="s">
        <v>485</v>
      </c>
      <c r="AN57" s="519" t="s">
        <v>109</v>
      </c>
      <c r="AO57" s="519" t="s">
        <v>2771</v>
      </c>
      <c r="AP57" s="519" t="s">
        <v>2772</v>
      </c>
      <c r="AQ57" s="519" t="s">
        <v>3074</v>
      </c>
      <c r="AR57" s="519" t="s">
        <v>3075</v>
      </c>
      <c r="AS57" s="519" t="s">
        <v>2458</v>
      </c>
      <c r="AT57" s="519" t="s">
        <v>108</v>
      </c>
      <c r="AU57" s="519" t="s">
        <v>98</v>
      </c>
      <c r="AV57" s="519" t="s">
        <v>2773</v>
      </c>
      <c r="AW57" s="519" t="s">
        <v>1834</v>
      </c>
      <c r="AX57" s="519" t="s">
        <v>109</v>
      </c>
      <c r="AY57" s="519" t="s">
        <v>109</v>
      </c>
      <c r="AZ57" s="519" t="s">
        <v>110</v>
      </c>
      <c r="BA57" s="519" t="s">
        <v>2774</v>
      </c>
      <c r="BB57" s="124"/>
      <c r="BC57" s="122" t="s">
        <v>2380</v>
      </c>
      <c r="BD57" s="119" t="s">
        <v>271</v>
      </c>
      <c r="BE57" s="119" t="s">
        <v>3072</v>
      </c>
      <c r="BF57" s="197">
        <v>91450.83</v>
      </c>
      <c r="BG57" s="423"/>
      <c r="BI57" s="424"/>
    </row>
    <row r="58" spans="2:61" x14ac:dyDescent="0.3">
      <c r="B58" s="37"/>
      <c r="C58" s="41"/>
      <c r="D58" s="77"/>
      <c r="E58" s="523" t="s">
        <v>1355</v>
      </c>
      <c r="F58" s="128" t="s">
        <v>1455</v>
      </c>
      <c r="G58" s="128" t="s">
        <v>271</v>
      </c>
      <c r="H58" s="128" t="s">
        <v>3065</v>
      </c>
      <c r="I58" s="122" t="s">
        <v>3067</v>
      </c>
      <c r="J58" s="488">
        <v>10318.02</v>
      </c>
      <c r="K58" s="614" t="s">
        <v>2981</v>
      </c>
      <c r="L58" s="124"/>
      <c r="M58" s="128" t="s">
        <v>93</v>
      </c>
      <c r="N58" s="128" t="s">
        <v>94</v>
      </c>
      <c r="O58" s="128" t="s">
        <v>1400</v>
      </c>
      <c r="P58" s="128" t="s">
        <v>1837</v>
      </c>
      <c r="Q58" s="128" t="s">
        <v>17</v>
      </c>
      <c r="R58" s="128" t="s">
        <v>1838</v>
      </c>
      <c r="S58" s="128" t="s">
        <v>1839</v>
      </c>
      <c r="T58" s="128" t="s">
        <v>3067</v>
      </c>
      <c r="U58" s="128" t="s">
        <v>3070</v>
      </c>
      <c r="V58" s="128" t="s">
        <v>1456</v>
      </c>
      <c r="W58" s="128" t="s">
        <v>253</v>
      </c>
      <c r="X58" s="128">
        <v>64487.69</v>
      </c>
      <c r="Y58" s="128">
        <v>0</v>
      </c>
      <c r="Z58" s="128">
        <v>10318.02</v>
      </c>
      <c r="AA58" s="128">
        <v>0</v>
      </c>
      <c r="AB58" s="128">
        <v>0</v>
      </c>
      <c r="AC58" s="128">
        <v>74805.710000000006</v>
      </c>
      <c r="AD58" s="128">
        <v>10318.02</v>
      </c>
      <c r="AE58" s="128">
        <v>0</v>
      </c>
      <c r="AF58" s="128" t="s">
        <v>98</v>
      </c>
      <c r="AG58" s="128" t="s">
        <v>105</v>
      </c>
      <c r="AH58" s="128" t="s">
        <v>1840</v>
      </c>
      <c r="AI58" s="128" t="s">
        <v>1841</v>
      </c>
      <c r="AJ58" s="124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4"/>
      <c r="BC58" s="122" t="s">
        <v>1457</v>
      </c>
      <c r="BD58" s="119" t="s">
        <v>271</v>
      </c>
      <c r="BE58" s="119" t="s">
        <v>3072</v>
      </c>
      <c r="BF58" s="197">
        <v>74805.710000000006</v>
      </c>
      <c r="BG58" s="425"/>
      <c r="BI58" s="424"/>
    </row>
    <row r="59" spans="2:61" x14ac:dyDescent="0.3">
      <c r="B59" s="37"/>
      <c r="C59" s="41"/>
      <c r="D59" s="77"/>
      <c r="E59" s="523" t="s">
        <v>1355</v>
      </c>
      <c r="F59" s="128" t="s">
        <v>1458</v>
      </c>
      <c r="G59" s="128" t="s">
        <v>271</v>
      </c>
      <c r="H59" s="128" t="s">
        <v>3065</v>
      </c>
      <c r="I59" s="122" t="s">
        <v>3067</v>
      </c>
      <c r="J59" s="488">
        <v>589.77</v>
      </c>
      <c r="K59" s="614" t="s">
        <v>2981</v>
      </c>
      <c r="L59" s="124"/>
      <c r="M59" s="128" t="s">
        <v>93</v>
      </c>
      <c r="N59" s="128" t="s">
        <v>94</v>
      </c>
      <c r="O59" s="128" t="s">
        <v>151</v>
      </c>
      <c r="P59" s="128" t="s">
        <v>1842</v>
      </c>
      <c r="Q59" s="128" t="s">
        <v>17</v>
      </c>
      <c r="R59" s="128" t="s">
        <v>1843</v>
      </c>
      <c r="S59" s="128" t="s">
        <v>1844</v>
      </c>
      <c r="T59" s="128" t="s">
        <v>3067</v>
      </c>
      <c r="U59" s="128" t="s">
        <v>3070</v>
      </c>
      <c r="V59" s="128" t="s">
        <v>1395</v>
      </c>
      <c r="W59" s="128" t="s">
        <v>141</v>
      </c>
      <c r="X59" s="128">
        <v>3686.09</v>
      </c>
      <c r="Y59" s="128">
        <v>0</v>
      </c>
      <c r="Z59" s="128">
        <v>589.77</v>
      </c>
      <c r="AA59" s="128">
        <v>0</v>
      </c>
      <c r="AB59" s="128">
        <v>0</v>
      </c>
      <c r="AC59" s="128">
        <v>4275.8599999999997</v>
      </c>
      <c r="AD59" s="128">
        <v>589.77</v>
      </c>
      <c r="AE59" s="128">
        <v>0</v>
      </c>
      <c r="AF59" s="128" t="s">
        <v>98</v>
      </c>
      <c r="AG59" s="128" t="s">
        <v>105</v>
      </c>
      <c r="AH59" s="128" t="s">
        <v>1419</v>
      </c>
      <c r="AI59" s="128" t="s">
        <v>1845</v>
      </c>
      <c r="AJ59" s="124"/>
      <c r="AK59" s="519" t="s">
        <v>93</v>
      </c>
      <c r="AL59" s="519" t="s">
        <v>106</v>
      </c>
      <c r="AM59" s="519" t="s">
        <v>521</v>
      </c>
      <c r="AN59" s="519" t="s">
        <v>1397</v>
      </c>
      <c r="AO59" s="519" t="s">
        <v>2775</v>
      </c>
      <c r="AP59" s="519" t="s">
        <v>2776</v>
      </c>
      <c r="AQ59" s="519" t="s">
        <v>3074</v>
      </c>
      <c r="AR59" s="519" t="s">
        <v>3075</v>
      </c>
      <c r="AS59" s="519" t="s">
        <v>2458</v>
      </c>
      <c r="AT59" s="519" t="s">
        <v>108</v>
      </c>
      <c r="AU59" s="519" t="s">
        <v>98</v>
      </c>
      <c r="AV59" s="519" t="s">
        <v>2777</v>
      </c>
      <c r="AW59" s="519" t="s">
        <v>1844</v>
      </c>
      <c r="AX59" s="519" t="s">
        <v>2778</v>
      </c>
      <c r="AY59" s="519" t="s">
        <v>1421</v>
      </c>
      <c r="AZ59" s="519" t="s">
        <v>110</v>
      </c>
      <c r="BA59" s="519" t="s">
        <v>2779</v>
      </c>
      <c r="BB59" s="124"/>
      <c r="BC59" s="122" t="s">
        <v>1459</v>
      </c>
      <c r="BD59" s="119" t="s">
        <v>271</v>
      </c>
      <c r="BE59" s="119" t="s">
        <v>3072</v>
      </c>
      <c r="BF59" s="197">
        <v>4275.8599999999997</v>
      </c>
      <c r="BG59" s="423"/>
      <c r="BI59" s="424"/>
    </row>
    <row r="60" spans="2:61" x14ac:dyDescent="0.3">
      <c r="B60" s="37"/>
      <c r="C60" s="41"/>
      <c r="D60" s="77"/>
      <c r="E60" s="523" t="s">
        <v>1355</v>
      </c>
      <c r="F60" s="128" t="s">
        <v>1460</v>
      </c>
      <c r="G60" s="128" t="s">
        <v>271</v>
      </c>
      <c r="H60" s="128" t="s">
        <v>3065</v>
      </c>
      <c r="I60" s="122" t="s">
        <v>3067</v>
      </c>
      <c r="J60" s="488">
        <v>8124.19</v>
      </c>
      <c r="K60" s="614" t="s">
        <v>2981</v>
      </c>
      <c r="L60" s="124"/>
      <c r="M60" s="128" t="s">
        <v>93</v>
      </c>
      <c r="N60" s="128" t="s">
        <v>94</v>
      </c>
      <c r="O60" s="128" t="s">
        <v>95</v>
      </c>
      <c r="P60" s="128" t="s">
        <v>1846</v>
      </c>
      <c r="Q60" s="128" t="s">
        <v>1847</v>
      </c>
      <c r="R60" s="128" t="s">
        <v>1848</v>
      </c>
      <c r="S60" s="128" t="s">
        <v>1849</v>
      </c>
      <c r="T60" s="128" t="s">
        <v>3067</v>
      </c>
      <c r="U60" s="128" t="s">
        <v>3069</v>
      </c>
      <c r="V60" s="128" t="s">
        <v>1493</v>
      </c>
      <c r="W60" s="128" t="s">
        <v>141</v>
      </c>
      <c r="X60" s="128">
        <v>50776.160000000003</v>
      </c>
      <c r="Y60" s="128">
        <v>0</v>
      </c>
      <c r="Z60" s="128">
        <v>8124.19</v>
      </c>
      <c r="AA60" s="128">
        <v>0</v>
      </c>
      <c r="AB60" s="128">
        <v>0</v>
      </c>
      <c r="AC60" s="128">
        <v>58900.35</v>
      </c>
      <c r="AD60" s="128">
        <v>8124.19</v>
      </c>
      <c r="AE60" s="128">
        <v>0</v>
      </c>
      <c r="AF60" s="128" t="s">
        <v>98</v>
      </c>
      <c r="AG60" s="128" t="s">
        <v>105</v>
      </c>
      <c r="AH60" s="128" t="s">
        <v>1850</v>
      </c>
      <c r="AI60" s="128" t="s">
        <v>1851</v>
      </c>
      <c r="AJ60" s="124"/>
      <c r="AK60" s="519" t="s">
        <v>93</v>
      </c>
      <c r="AL60" s="519" t="s">
        <v>106</v>
      </c>
      <c r="AM60" s="519" t="s">
        <v>787</v>
      </c>
      <c r="AN60" s="519" t="s">
        <v>109</v>
      </c>
      <c r="AO60" s="519" t="s">
        <v>2786</v>
      </c>
      <c r="AP60" s="519" t="s">
        <v>2787</v>
      </c>
      <c r="AQ60" s="519" t="s">
        <v>3074</v>
      </c>
      <c r="AR60" s="519" t="s">
        <v>3075</v>
      </c>
      <c r="AS60" s="519" t="s">
        <v>2788</v>
      </c>
      <c r="AT60" s="519" t="s">
        <v>108</v>
      </c>
      <c r="AU60" s="519" t="s">
        <v>98</v>
      </c>
      <c r="AV60" s="519" t="s">
        <v>2789</v>
      </c>
      <c r="AW60" s="519" t="s">
        <v>1849</v>
      </c>
      <c r="AX60" s="519" t="s">
        <v>109</v>
      </c>
      <c r="AY60" s="519" t="s">
        <v>109</v>
      </c>
      <c r="AZ60" s="519" t="s">
        <v>110</v>
      </c>
      <c r="BA60" s="519" t="s">
        <v>2780</v>
      </c>
      <c r="BB60" s="124"/>
      <c r="BC60" s="122" t="s">
        <v>1461</v>
      </c>
      <c r="BD60" s="119" t="s">
        <v>271</v>
      </c>
      <c r="BE60" s="119" t="s">
        <v>3072</v>
      </c>
      <c r="BF60" s="197">
        <v>58900.35</v>
      </c>
      <c r="BG60" s="425"/>
      <c r="BI60" s="424"/>
    </row>
    <row r="61" spans="2:61" x14ac:dyDescent="0.3">
      <c r="B61" s="37"/>
      <c r="C61" s="41"/>
      <c r="D61" s="77"/>
      <c r="E61" s="523" t="s">
        <v>1355</v>
      </c>
      <c r="F61" s="128" t="s">
        <v>1463</v>
      </c>
      <c r="G61" s="128" t="s">
        <v>271</v>
      </c>
      <c r="H61" s="128" t="s">
        <v>3065</v>
      </c>
      <c r="I61" s="122" t="s">
        <v>3067</v>
      </c>
      <c r="J61" s="488">
        <v>4480</v>
      </c>
      <c r="K61" s="614" t="s">
        <v>2982</v>
      </c>
      <c r="L61" s="124"/>
      <c r="M61" s="128" t="s">
        <v>93</v>
      </c>
      <c r="N61" s="128" t="s">
        <v>94</v>
      </c>
      <c r="O61" s="128" t="s">
        <v>95</v>
      </c>
      <c r="P61" s="128" t="s">
        <v>1852</v>
      </c>
      <c r="Q61" s="128" t="s">
        <v>109</v>
      </c>
      <c r="R61" s="128" t="s">
        <v>1853</v>
      </c>
      <c r="S61" s="128" t="s">
        <v>1854</v>
      </c>
      <c r="T61" s="128" t="s">
        <v>3067</v>
      </c>
      <c r="U61" s="128" t="s">
        <v>3071</v>
      </c>
      <c r="V61" s="128" t="s">
        <v>1401</v>
      </c>
      <c r="W61" s="128" t="s">
        <v>141</v>
      </c>
      <c r="X61" s="128">
        <v>28000</v>
      </c>
      <c r="Y61" s="128">
        <v>0</v>
      </c>
      <c r="Z61" s="128">
        <v>4480</v>
      </c>
      <c r="AA61" s="128">
        <v>0</v>
      </c>
      <c r="AB61" s="128">
        <v>0</v>
      </c>
      <c r="AC61" s="128">
        <v>32480</v>
      </c>
      <c r="AD61" s="128">
        <v>4480</v>
      </c>
      <c r="AE61" s="128">
        <v>0</v>
      </c>
      <c r="AF61" s="128" t="s">
        <v>98</v>
      </c>
      <c r="AG61" s="128" t="s">
        <v>105</v>
      </c>
      <c r="AH61" s="128" t="s">
        <v>1855</v>
      </c>
      <c r="AI61" s="128" t="s">
        <v>1856</v>
      </c>
      <c r="AJ61" s="124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4"/>
      <c r="BC61" s="122" t="s">
        <v>1464</v>
      </c>
      <c r="BD61" s="119" t="s">
        <v>271</v>
      </c>
      <c r="BE61" s="119" t="s">
        <v>3072</v>
      </c>
      <c r="BF61" s="197">
        <v>32480</v>
      </c>
      <c r="BG61" s="423"/>
    </row>
    <row r="62" spans="2:61" x14ac:dyDescent="0.3">
      <c r="B62" s="37"/>
      <c r="C62" s="41"/>
      <c r="D62" s="77"/>
      <c r="E62" s="523" t="s">
        <v>1355</v>
      </c>
      <c r="F62" s="128" t="s">
        <v>1465</v>
      </c>
      <c r="G62" s="128" t="s">
        <v>271</v>
      </c>
      <c r="H62" s="128" t="s">
        <v>3065</v>
      </c>
      <c r="I62" s="122" t="s">
        <v>3067</v>
      </c>
      <c r="J62" s="488">
        <v>309.87</v>
      </c>
      <c r="K62" s="614" t="s">
        <v>2982</v>
      </c>
      <c r="L62" s="124"/>
      <c r="M62" s="128" t="s">
        <v>93</v>
      </c>
      <c r="N62" s="128" t="s">
        <v>94</v>
      </c>
      <c r="O62" s="128" t="s">
        <v>180</v>
      </c>
      <c r="P62" s="128" t="s">
        <v>1857</v>
      </c>
      <c r="Q62" s="128" t="s">
        <v>1537</v>
      </c>
      <c r="R62" s="128" t="s">
        <v>1858</v>
      </c>
      <c r="S62" s="128" t="s">
        <v>1859</v>
      </c>
      <c r="T62" s="128" t="s">
        <v>3067</v>
      </c>
      <c r="U62" s="128" t="s">
        <v>3068</v>
      </c>
      <c r="V62" s="128" t="s">
        <v>1538</v>
      </c>
      <c r="W62" s="128" t="s">
        <v>141</v>
      </c>
      <c r="X62" s="128">
        <v>1936.71</v>
      </c>
      <c r="Y62" s="128">
        <v>0</v>
      </c>
      <c r="Z62" s="128">
        <v>309.87</v>
      </c>
      <c r="AA62" s="128">
        <v>0</v>
      </c>
      <c r="AB62" s="128">
        <v>0</v>
      </c>
      <c r="AC62" s="128">
        <v>2246.58</v>
      </c>
      <c r="AD62" s="128">
        <v>309.87</v>
      </c>
      <c r="AE62" s="128">
        <v>0</v>
      </c>
      <c r="AF62" s="128" t="s">
        <v>98</v>
      </c>
      <c r="AG62" s="128" t="s">
        <v>105</v>
      </c>
      <c r="AH62" s="128" t="s">
        <v>1540</v>
      </c>
      <c r="AI62" s="128" t="s">
        <v>1860</v>
      </c>
      <c r="AJ62" s="124"/>
      <c r="AK62" s="519" t="s">
        <v>93</v>
      </c>
      <c r="AL62" s="519" t="s">
        <v>106</v>
      </c>
      <c r="AM62" s="519" t="s">
        <v>611</v>
      </c>
      <c r="AN62" s="519" t="s">
        <v>1479</v>
      </c>
      <c r="AO62" s="519" t="s">
        <v>2781</v>
      </c>
      <c r="AP62" s="519" t="s">
        <v>2782</v>
      </c>
      <c r="AQ62" s="519" t="s">
        <v>3074</v>
      </c>
      <c r="AR62" s="519" t="s">
        <v>3075</v>
      </c>
      <c r="AS62" s="519" t="s">
        <v>2783</v>
      </c>
      <c r="AT62" s="519" t="s">
        <v>108</v>
      </c>
      <c r="AU62" s="519" t="s">
        <v>98</v>
      </c>
      <c r="AV62" s="519" t="s">
        <v>2784</v>
      </c>
      <c r="AW62" s="519" t="s">
        <v>1859</v>
      </c>
      <c r="AX62" s="519" t="s">
        <v>109</v>
      </c>
      <c r="AY62" s="519" t="s">
        <v>109</v>
      </c>
      <c r="AZ62" s="519" t="s">
        <v>110</v>
      </c>
      <c r="BA62" s="519" t="s">
        <v>2785</v>
      </c>
      <c r="BB62" s="124"/>
      <c r="BC62" s="122" t="s">
        <v>1466</v>
      </c>
      <c r="BD62" s="119" t="s">
        <v>271</v>
      </c>
      <c r="BE62" s="119" t="s">
        <v>3072</v>
      </c>
      <c r="BF62" s="197">
        <v>11482.06</v>
      </c>
      <c r="BG62" s="425"/>
      <c r="BI62" s="424"/>
    </row>
    <row r="63" spans="2:61" x14ac:dyDescent="0.3">
      <c r="B63" s="37"/>
      <c r="C63" s="41"/>
      <c r="D63" s="77"/>
      <c r="E63" s="523" t="s">
        <v>1355</v>
      </c>
      <c r="F63" s="128" t="s">
        <v>1465</v>
      </c>
      <c r="G63" s="128" t="s">
        <v>271</v>
      </c>
      <c r="H63" s="128" t="s">
        <v>3065</v>
      </c>
      <c r="I63" s="122" t="s">
        <v>3067</v>
      </c>
      <c r="J63" s="488">
        <v>489.65</v>
      </c>
      <c r="K63" s="614" t="s">
        <v>2982</v>
      </c>
      <c r="L63" s="124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4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4"/>
      <c r="BC63" s="122" t="s">
        <v>1466</v>
      </c>
      <c r="BD63" s="119" t="s">
        <v>271</v>
      </c>
      <c r="BE63" s="119" t="s">
        <v>3072</v>
      </c>
      <c r="BF63" s="197">
        <v>11482.06</v>
      </c>
      <c r="BG63" s="423"/>
      <c r="BI63" s="424"/>
    </row>
    <row r="64" spans="2:61" x14ac:dyDescent="0.3">
      <c r="B64" s="37"/>
      <c r="C64" s="41"/>
      <c r="D64" s="77"/>
      <c r="E64" s="523" t="s">
        <v>1355</v>
      </c>
      <c r="F64" s="128" t="s">
        <v>1465</v>
      </c>
      <c r="G64" s="128" t="s">
        <v>271</v>
      </c>
      <c r="H64" s="128" t="s">
        <v>3065</v>
      </c>
      <c r="I64" s="122" t="s">
        <v>3067</v>
      </c>
      <c r="J64" s="488">
        <v>244.2</v>
      </c>
      <c r="K64" s="614" t="s">
        <v>2982</v>
      </c>
      <c r="L64" s="124"/>
      <c r="M64" s="128" t="s">
        <v>93</v>
      </c>
      <c r="N64" s="128" t="s">
        <v>94</v>
      </c>
      <c r="O64" s="128" t="s">
        <v>119</v>
      </c>
      <c r="P64" s="128" t="s">
        <v>1861</v>
      </c>
      <c r="Q64" s="128" t="s">
        <v>1537</v>
      </c>
      <c r="R64" s="128" t="s">
        <v>1862</v>
      </c>
      <c r="S64" s="128" t="s">
        <v>1863</v>
      </c>
      <c r="T64" s="128" t="s">
        <v>3067</v>
      </c>
      <c r="U64" s="128" t="s">
        <v>3068</v>
      </c>
      <c r="V64" s="128" t="s">
        <v>1538</v>
      </c>
      <c r="W64" s="128" t="s">
        <v>141</v>
      </c>
      <c r="X64" s="128">
        <v>1526.25</v>
      </c>
      <c r="Y64" s="128">
        <v>0</v>
      </c>
      <c r="Z64" s="128">
        <v>244.2</v>
      </c>
      <c r="AA64" s="128">
        <v>0</v>
      </c>
      <c r="AB64" s="128">
        <v>0</v>
      </c>
      <c r="AC64" s="128">
        <v>1770.45</v>
      </c>
      <c r="AD64" s="128">
        <v>244.2</v>
      </c>
      <c r="AE64" s="128">
        <v>0</v>
      </c>
      <c r="AF64" s="128" t="s">
        <v>98</v>
      </c>
      <c r="AG64" s="128" t="s">
        <v>105</v>
      </c>
      <c r="AH64" s="128" t="s">
        <v>1540</v>
      </c>
      <c r="AI64" s="128" t="s">
        <v>1864</v>
      </c>
      <c r="AJ64" s="124"/>
      <c r="AK64" s="519" t="s">
        <v>93</v>
      </c>
      <c r="AL64" s="519" t="s">
        <v>106</v>
      </c>
      <c r="AM64" s="519" t="s">
        <v>611</v>
      </c>
      <c r="AN64" s="519" t="s">
        <v>1479</v>
      </c>
      <c r="AO64" s="519" t="s">
        <v>2790</v>
      </c>
      <c r="AP64" s="519" t="s">
        <v>2791</v>
      </c>
      <c r="AQ64" s="519" t="s">
        <v>3074</v>
      </c>
      <c r="AR64" s="519" t="s">
        <v>3075</v>
      </c>
      <c r="AS64" s="519" t="s">
        <v>2783</v>
      </c>
      <c r="AT64" s="519" t="s">
        <v>108</v>
      </c>
      <c r="AU64" s="519" t="s">
        <v>98</v>
      </c>
      <c r="AV64" s="519" t="s">
        <v>1542</v>
      </c>
      <c r="AW64" s="519" t="s">
        <v>1863</v>
      </c>
      <c r="AX64" s="519" t="s">
        <v>109</v>
      </c>
      <c r="AY64" s="519" t="s">
        <v>109</v>
      </c>
      <c r="AZ64" s="519" t="s">
        <v>110</v>
      </c>
      <c r="BA64" s="519" t="s">
        <v>2792</v>
      </c>
      <c r="BB64" s="124"/>
      <c r="BC64" s="122" t="s">
        <v>1466</v>
      </c>
      <c r="BD64" s="119" t="s">
        <v>271</v>
      </c>
      <c r="BE64" s="119" t="s">
        <v>3072</v>
      </c>
      <c r="BF64" s="197">
        <v>11482.06</v>
      </c>
      <c r="BG64" s="425"/>
      <c r="BI64" s="424"/>
    </row>
    <row r="65" spans="2:61" x14ac:dyDescent="0.3">
      <c r="B65" s="37"/>
      <c r="C65" s="41"/>
      <c r="D65" s="77"/>
      <c r="E65" s="523" t="s">
        <v>1355</v>
      </c>
      <c r="F65" s="128" t="s">
        <v>1465</v>
      </c>
      <c r="G65" s="128" t="s">
        <v>271</v>
      </c>
      <c r="H65" s="128" t="s">
        <v>3065</v>
      </c>
      <c r="I65" s="122" t="s">
        <v>3067</v>
      </c>
      <c r="J65" s="488">
        <v>244.2</v>
      </c>
      <c r="K65" s="614" t="s">
        <v>2982</v>
      </c>
      <c r="L65" s="124"/>
      <c r="M65" s="128" t="s">
        <v>93</v>
      </c>
      <c r="N65" s="128" t="s">
        <v>94</v>
      </c>
      <c r="O65" s="128" t="s">
        <v>119</v>
      </c>
      <c r="P65" s="128" t="s">
        <v>1865</v>
      </c>
      <c r="Q65" s="128" t="s">
        <v>1537</v>
      </c>
      <c r="R65" s="128" t="s">
        <v>1866</v>
      </c>
      <c r="S65" s="128" t="s">
        <v>1867</v>
      </c>
      <c r="T65" s="128" t="s">
        <v>3067</v>
      </c>
      <c r="U65" s="128" t="s">
        <v>3068</v>
      </c>
      <c r="V65" s="128" t="s">
        <v>1538</v>
      </c>
      <c r="W65" s="128" t="s">
        <v>141</v>
      </c>
      <c r="X65" s="128">
        <v>1526.25</v>
      </c>
      <c r="Y65" s="128">
        <v>0</v>
      </c>
      <c r="Z65" s="128">
        <v>244.2</v>
      </c>
      <c r="AA65" s="128">
        <v>0</v>
      </c>
      <c r="AB65" s="128">
        <v>0</v>
      </c>
      <c r="AC65" s="128">
        <v>1770.45</v>
      </c>
      <c r="AD65" s="128">
        <v>244.2</v>
      </c>
      <c r="AE65" s="128">
        <v>0</v>
      </c>
      <c r="AF65" s="128" t="s">
        <v>98</v>
      </c>
      <c r="AG65" s="128" t="s">
        <v>105</v>
      </c>
      <c r="AH65" s="128" t="s">
        <v>1540</v>
      </c>
      <c r="AI65" s="128" t="s">
        <v>1868</v>
      </c>
      <c r="AJ65" s="124"/>
      <c r="AK65" s="519" t="s">
        <v>93</v>
      </c>
      <c r="AL65" s="519" t="s">
        <v>106</v>
      </c>
      <c r="AM65" s="519" t="s">
        <v>611</v>
      </c>
      <c r="AN65" s="519" t="s">
        <v>1479</v>
      </c>
      <c r="AO65" s="519" t="s">
        <v>2793</v>
      </c>
      <c r="AP65" s="519" t="s">
        <v>2794</v>
      </c>
      <c r="AQ65" s="519" t="s">
        <v>3074</v>
      </c>
      <c r="AR65" s="519" t="s">
        <v>3075</v>
      </c>
      <c r="AS65" s="519" t="s">
        <v>2783</v>
      </c>
      <c r="AT65" s="519" t="s">
        <v>108</v>
      </c>
      <c r="AU65" s="519" t="s">
        <v>98</v>
      </c>
      <c r="AV65" s="519" t="s">
        <v>1542</v>
      </c>
      <c r="AW65" s="519" t="s">
        <v>1867</v>
      </c>
      <c r="AX65" s="519" t="s">
        <v>109</v>
      </c>
      <c r="AY65" s="519" t="s">
        <v>109</v>
      </c>
      <c r="AZ65" s="519" t="s">
        <v>110</v>
      </c>
      <c r="BA65" s="519" t="s">
        <v>2795</v>
      </c>
      <c r="BB65" s="124"/>
      <c r="BC65" s="122" t="s">
        <v>1466</v>
      </c>
      <c r="BD65" s="119" t="s">
        <v>271</v>
      </c>
      <c r="BE65" s="119" t="s">
        <v>3072</v>
      </c>
      <c r="BF65" s="197">
        <v>11482.06</v>
      </c>
      <c r="BG65" s="423"/>
      <c r="BI65" s="424"/>
    </row>
    <row r="66" spans="2:61" x14ac:dyDescent="0.3">
      <c r="B66" s="37"/>
      <c r="C66" s="41"/>
      <c r="D66" s="77"/>
      <c r="E66" s="523" t="s">
        <v>1355</v>
      </c>
      <c r="F66" s="128" t="s">
        <v>1465</v>
      </c>
      <c r="G66" s="128" t="s">
        <v>271</v>
      </c>
      <c r="H66" s="128" t="s">
        <v>3065</v>
      </c>
      <c r="I66" s="122" t="s">
        <v>3067</v>
      </c>
      <c r="J66" s="488">
        <v>295.92</v>
      </c>
      <c r="K66" s="614" t="s">
        <v>2982</v>
      </c>
      <c r="L66" s="124"/>
      <c r="M66" s="128" t="s">
        <v>93</v>
      </c>
      <c r="N66" s="128" t="s">
        <v>94</v>
      </c>
      <c r="O66" s="128" t="s">
        <v>185</v>
      </c>
      <c r="P66" s="128" t="s">
        <v>1869</v>
      </c>
      <c r="Q66" s="128" t="s">
        <v>1537</v>
      </c>
      <c r="R66" s="128" t="s">
        <v>1870</v>
      </c>
      <c r="S66" s="128" t="s">
        <v>1871</v>
      </c>
      <c r="T66" s="128" t="s">
        <v>3067</v>
      </c>
      <c r="U66" s="128" t="s">
        <v>3068</v>
      </c>
      <c r="V66" s="128" t="s">
        <v>1538</v>
      </c>
      <c r="W66" s="128" t="s">
        <v>141</v>
      </c>
      <c r="X66" s="128">
        <v>1849.51</v>
      </c>
      <c r="Y66" s="128">
        <v>0</v>
      </c>
      <c r="Z66" s="128">
        <v>295.92</v>
      </c>
      <c r="AA66" s="128">
        <v>0</v>
      </c>
      <c r="AB66" s="128">
        <v>0</v>
      </c>
      <c r="AC66" s="128">
        <v>2145.4299999999998</v>
      </c>
      <c r="AD66" s="128">
        <v>295.92</v>
      </c>
      <c r="AE66" s="128">
        <v>0</v>
      </c>
      <c r="AF66" s="128" t="s">
        <v>98</v>
      </c>
      <c r="AG66" s="128" t="s">
        <v>105</v>
      </c>
      <c r="AH66" s="128" t="s">
        <v>1540</v>
      </c>
      <c r="AI66" s="128" t="s">
        <v>1872</v>
      </c>
      <c r="AJ66" s="124"/>
      <c r="AK66" s="519" t="s">
        <v>93</v>
      </c>
      <c r="AL66" s="519" t="s">
        <v>106</v>
      </c>
      <c r="AM66" s="519" t="s">
        <v>611</v>
      </c>
      <c r="AN66" s="519" t="s">
        <v>1479</v>
      </c>
      <c r="AO66" s="519" t="s">
        <v>2796</v>
      </c>
      <c r="AP66" s="519" t="s">
        <v>2797</v>
      </c>
      <c r="AQ66" s="519" t="s">
        <v>3074</v>
      </c>
      <c r="AR66" s="519" t="s">
        <v>3075</v>
      </c>
      <c r="AS66" s="519" t="s">
        <v>2783</v>
      </c>
      <c r="AT66" s="519" t="s">
        <v>108</v>
      </c>
      <c r="AU66" s="519" t="s">
        <v>98</v>
      </c>
      <c r="AV66" s="519" t="s">
        <v>2798</v>
      </c>
      <c r="AW66" s="519" t="s">
        <v>1871</v>
      </c>
      <c r="AX66" s="519" t="s">
        <v>109</v>
      </c>
      <c r="AY66" s="519" t="s">
        <v>109</v>
      </c>
      <c r="AZ66" s="519" t="s">
        <v>110</v>
      </c>
      <c r="BA66" s="519" t="s">
        <v>2799</v>
      </c>
      <c r="BB66" s="124"/>
      <c r="BC66" s="122" t="s">
        <v>1466</v>
      </c>
      <c r="BD66" s="119" t="s">
        <v>271</v>
      </c>
      <c r="BE66" s="119" t="s">
        <v>3072</v>
      </c>
      <c r="BF66" s="197">
        <v>11482.06</v>
      </c>
      <c r="BG66" s="425"/>
      <c r="BI66" s="424"/>
    </row>
    <row r="67" spans="2:61" x14ac:dyDescent="0.3">
      <c r="B67" s="37"/>
      <c r="C67" s="41"/>
      <c r="D67" s="77"/>
      <c r="E67" s="523" t="s">
        <v>1355</v>
      </c>
      <c r="F67" s="128" t="s">
        <v>1467</v>
      </c>
      <c r="G67" s="128" t="s">
        <v>271</v>
      </c>
      <c r="H67" s="128" t="s">
        <v>3065</v>
      </c>
      <c r="I67" s="122" t="s">
        <v>3067</v>
      </c>
      <c r="J67" s="488">
        <v>3200</v>
      </c>
      <c r="K67" s="614" t="s">
        <v>2982</v>
      </c>
      <c r="L67" s="124"/>
      <c r="M67" s="128" t="s">
        <v>93</v>
      </c>
      <c r="N67" s="128" t="s">
        <v>94</v>
      </c>
      <c r="O67" s="128" t="s">
        <v>202</v>
      </c>
      <c r="P67" s="128" t="s">
        <v>1873</v>
      </c>
      <c r="Q67" s="128" t="s">
        <v>109</v>
      </c>
      <c r="R67" s="128" t="s">
        <v>1874</v>
      </c>
      <c r="S67" s="128" t="s">
        <v>1875</v>
      </c>
      <c r="T67" s="128" t="s">
        <v>3067</v>
      </c>
      <c r="U67" s="128" t="s">
        <v>3071</v>
      </c>
      <c r="V67" s="128" t="s">
        <v>1401</v>
      </c>
      <c r="W67" s="128" t="s">
        <v>141</v>
      </c>
      <c r="X67" s="128">
        <v>20000</v>
      </c>
      <c r="Y67" s="128">
        <v>0</v>
      </c>
      <c r="Z67" s="128">
        <v>3200</v>
      </c>
      <c r="AA67" s="128">
        <v>0</v>
      </c>
      <c r="AB67" s="128">
        <v>0</v>
      </c>
      <c r="AC67" s="128">
        <v>23200</v>
      </c>
      <c r="AD67" s="128">
        <v>3200</v>
      </c>
      <c r="AE67" s="128">
        <v>0</v>
      </c>
      <c r="AF67" s="128" t="s">
        <v>98</v>
      </c>
      <c r="AG67" s="128" t="s">
        <v>105</v>
      </c>
      <c r="AH67" s="128" t="s">
        <v>1876</v>
      </c>
      <c r="AI67" s="128" t="s">
        <v>1877</v>
      </c>
      <c r="AJ67" s="124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4"/>
      <c r="BC67" s="122" t="s">
        <v>1468</v>
      </c>
      <c r="BD67" s="119" t="s">
        <v>271</v>
      </c>
      <c r="BE67" s="119" t="s">
        <v>3072</v>
      </c>
      <c r="BF67" s="197">
        <v>23200</v>
      </c>
      <c r="BG67" s="423"/>
      <c r="BI67" s="424"/>
    </row>
    <row r="68" spans="2:61" x14ac:dyDescent="0.3">
      <c r="B68" s="37"/>
      <c r="C68" s="41"/>
      <c r="D68" s="77"/>
      <c r="E68" s="523" t="s">
        <v>1355</v>
      </c>
      <c r="F68" s="128" t="s">
        <v>1469</v>
      </c>
      <c r="G68" s="128" t="s">
        <v>271</v>
      </c>
      <c r="H68" s="128" t="s">
        <v>3065</v>
      </c>
      <c r="I68" s="122" t="s">
        <v>3067</v>
      </c>
      <c r="J68" s="488">
        <v>2080</v>
      </c>
      <c r="K68" s="614" t="s">
        <v>2982</v>
      </c>
      <c r="L68" s="124"/>
      <c r="M68" s="128" t="s">
        <v>93</v>
      </c>
      <c r="N68" s="128" t="s">
        <v>94</v>
      </c>
      <c r="O68" s="128" t="s">
        <v>155</v>
      </c>
      <c r="P68" s="128" t="s">
        <v>1878</v>
      </c>
      <c r="Q68" s="128" t="s">
        <v>1429</v>
      </c>
      <c r="R68" s="128" t="s">
        <v>1879</v>
      </c>
      <c r="S68" s="128" t="s">
        <v>1880</v>
      </c>
      <c r="T68" s="128" t="s">
        <v>3067</v>
      </c>
      <c r="U68" s="128" t="s">
        <v>3070</v>
      </c>
      <c r="V68" s="128" t="s">
        <v>1600</v>
      </c>
      <c r="W68" s="128" t="s">
        <v>141</v>
      </c>
      <c r="X68" s="128">
        <v>13000</v>
      </c>
      <c r="Y68" s="128">
        <v>0</v>
      </c>
      <c r="Z68" s="128">
        <v>2080</v>
      </c>
      <c r="AA68" s="128">
        <v>0</v>
      </c>
      <c r="AB68" s="128">
        <v>0</v>
      </c>
      <c r="AC68" s="128">
        <v>15080</v>
      </c>
      <c r="AD68" s="128">
        <v>2080</v>
      </c>
      <c r="AE68" s="128">
        <v>0</v>
      </c>
      <c r="AF68" s="128" t="s">
        <v>98</v>
      </c>
      <c r="AG68" s="128" t="s">
        <v>105</v>
      </c>
      <c r="AH68" s="128" t="s">
        <v>1881</v>
      </c>
      <c r="AI68" s="128" t="s">
        <v>1882</v>
      </c>
      <c r="AJ68" s="124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4"/>
      <c r="BC68" s="122" t="s">
        <v>1470</v>
      </c>
      <c r="BD68" s="119" t="s">
        <v>271</v>
      </c>
      <c r="BE68" s="119" t="s">
        <v>3072</v>
      </c>
      <c r="BF68" s="197">
        <v>15080</v>
      </c>
      <c r="BG68" s="425"/>
      <c r="BI68" s="424"/>
    </row>
    <row r="69" spans="2:61" x14ac:dyDescent="0.3">
      <c r="B69" s="37"/>
      <c r="C69" s="41"/>
      <c r="D69" s="77"/>
      <c r="E69" s="523" t="s">
        <v>1355</v>
      </c>
      <c r="F69" s="128" t="s">
        <v>1471</v>
      </c>
      <c r="G69" s="128" t="s">
        <v>271</v>
      </c>
      <c r="H69" s="128" t="s">
        <v>3065</v>
      </c>
      <c r="I69" s="122" t="s">
        <v>3067</v>
      </c>
      <c r="J69" s="488">
        <v>1257.5999999999999</v>
      </c>
      <c r="K69" s="614" t="s">
        <v>2982</v>
      </c>
      <c r="L69" s="124"/>
      <c r="M69" s="128" t="s">
        <v>93</v>
      </c>
      <c r="N69" s="128" t="s">
        <v>94</v>
      </c>
      <c r="O69" s="128" t="s">
        <v>174</v>
      </c>
      <c r="P69" s="128" t="s">
        <v>1883</v>
      </c>
      <c r="Q69" s="128" t="s">
        <v>109</v>
      </c>
      <c r="R69" s="128" t="s">
        <v>1884</v>
      </c>
      <c r="S69" s="128" t="s">
        <v>1885</v>
      </c>
      <c r="T69" s="128" t="s">
        <v>3067</v>
      </c>
      <c r="U69" s="128" t="s">
        <v>3070</v>
      </c>
      <c r="V69" s="128" t="s">
        <v>1573</v>
      </c>
      <c r="W69" s="128" t="s">
        <v>141</v>
      </c>
      <c r="X69" s="128">
        <v>8994</v>
      </c>
      <c r="Y69" s="128">
        <v>0</v>
      </c>
      <c r="Z69" s="128">
        <v>1257.5999999999999</v>
      </c>
      <c r="AA69" s="128">
        <v>0</v>
      </c>
      <c r="AB69" s="128">
        <v>0</v>
      </c>
      <c r="AC69" s="128">
        <v>10251.6</v>
      </c>
      <c r="AD69" s="128">
        <v>1257.5999999999999</v>
      </c>
      <c r="AE69" s="128">
        <v>0</v>
      </c>
      <c r="AF69" s="128" t="s">
        <v>98</v>
      </c>
      <c r="AG69" s="128" t="s">
        <v>105</v>
      </c>
      <c r="AH69" s="128" t="s">
        <v>1886</v>
      </c>
      <c r="AI69" s="128" t="s">
        <v>1887</v>
      </c>
      <c r="AJ69" s="124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4"/>
      <c r="BC69" s="122" t="s">
        <v>1476</v>
      </c>
      <c r="BD69" s="119" t="s">
        <v>271</v>
      </c>
      <c r="BE69" s="119" t="s">
        <v>3072</v>
      </c>
      <c r="BF69" s="197">
        <v>10251.6</v>
      </c>
      <c r="BG69" s="423"/>
      <c r="BI69" s="424"/>
    </row>
    <row r="70" spans="2:61" x14ac:dyDescent="0.3">
      <c r="B70" s="37"/>
      <c r="C70" s="41"/>
      <c r="D70" s="77"/>
      <c r="E70" s="523" t="s">
        <v>1355</v>
      </c>
      <c r="F70" s="128" t="s">
        <v>1477</v>
      </c>
      <c r="G70" s="128" t="s">
        <v>271</v>
      </c>
      <c r="H70" s="128" t="s">
        <v>3065</v>
      </c>
      <c r="I70" s="122" t="s">
        <v>3067</v>
      </c>
      <c r="J70" s="488">
        <v>844.8</v>
      </c>
      <c r="K70" s="614" t="s">
        <v>2982</v>
      </c>
      <c r="L70" s="124"/>
      <c r="M70" s="128" t="s">
        <v>93</v>
      </c>
      <c r="N70" s="128" t="s">
        <v>94</v>
      </c>
      <c r="O70" s="128" t="s">
        <v>174</v>
      </c>
      <c r="P70" s="128" t="s">
        <v>1888</v>
      </c>
      <c r="Q70" s="128" t="s">
        <v>109</v>
      </c>
      <c r="R70" s="128" t="s">
        <v>1889</v>
      </c>
      <c r="S70" s="128" t="s">
        <v>1890</v>
      </c>
      <c r="T70" s="128" t="s">
        <v>3067</v>
      </c>
      <c r="U70" s="128" t="s">
        <v>3070</v>
      </c>
      <c r="V70" s="128" t="s">
        <v>1573</v>
      </c>
      <c r="W70" s="128" t="s">
        <v>141</v>
      </c>
      <c r="X70" s="128">
        <v>6072</v>
      </c>
      <c r="Y70" s="128">
        <v>0</v>
      </c>
      <c r="Z70" s="128">
        <v>844.8</v>
      </c>
      <c r="AA70" s="128">
        <v>0</v>
      </c>
      <c r="AB70" s="128">
        <v>0</v>
      </c>
      <c r="AC70" s="128">
        <v>6916.8</v>
      </c>
      <c r="AD70" s="128">
        <v>844.8</v>
      </c>
      <c r="AE70" s="128">
        <v>0</v>
      </c>
      <c r="AF70" s="128" t="s">
        <v>98</v>
      </c>
      <c r="AG70" s="128" t="s">
        <v>105</v>
      </c>
      <c r="AH70" s="128" t="s">
        <v>1891</v>
      </c>
      <c r="AI70" s="128" t="s">
        <v>1892</v>
      </c>
      <c r="AJ70" s="124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4"/>
      <c r="BC70" s="122" t="s">
        <v>1478</v>
      </c>
      <c r="BD70" s="119" t="s">
        <v>271</v>
      </c>
      <c r="BE70" s="119" t="s">
        <v>3072</v>
      </c>
      <c r="BF70" s="197">
        <v>6916.8</v>
      </c>
      <c r="BG70" s="425"/>
      <c r="BI70" s="424"/>
    </row>
    <row r="71" spans="2:61" x14ac:dyDescent="0.3">
      <c r="B71" s="37"/>
      <c r="C71" s="41"/>
      <c r="D71" s="77"/>
      <c r="E71" s="523" t="s">
        <v>1355</v>
      </c>
      <c r="F71" s="128" t="s">
        <v>1366</v>
      </c>
      <c r="G71" s="128" t="s">
        <v>271</v>
      </c>
      <c r="H71" s="128" t="s">
        <v>3065</v>
      </c>
      <c r="I71" s="122" t="s">
        <v>3067</v>
      </c>
      <c r="J71" s="488">
        <v>1228.8</v>
      </c>
      <c r="K71" s="614" t="s">
        <v>2982</v>
      </c>
      <c r="L71" s="124"/>
      <c r="M71" s="128" t="s">
        <v>93</v>
      </c>
      <c r="N71" s="128" t="s">
        <v>94</v>
      </c>
      <c r="O71" s="128" t="s">
        <v>95</v>
      </c>
      <c r="P71" s="128" t="s">
        <v>1893</v>
      </c>
      <c r="Q71" s="128" t="s">
        <v>1630</v>
      </c>
      <c r="R71" s="128" t="s">
        <v>1894</v>
      </c>
      <c r="S71" s="128" t="s">
        <v>1895</v>
      </c>
      <c r="T71" s="128" t="s">
        <v>3067</v>
      </c>
      <c r="U71" s="128" t="s">
        <v>3071</v>
      </c>
      <c r="V71" s="128" t="s">
        <v>1631</v>
      </c>
      <c r="W71" s="128" t="s">
        <v>141</v>
      </c>
      <c r="X71" s="128">
        <v>7680</v>
      </c>
      <c r="Y71" s="128">
        <v>0</v>
      </c>
      <c r="Z71" s="128">
        <v>1228.8</v>
      </c>
      <c r="AA71" s="128">
        <v>819.19</v>
      </c>
      <c r="AB71" s="128">
        <v>768</v>
      </c>
      <c r="AC71" s="128">
        <v>7321.61</v>
      </c>
      <c r="AD71" s="128">
        <v>1228.8</v>
      </c>
      <c r="AE71" s="128">
        <v>1587.19</v>
      </c>
      <c r="AF71" s="128" t="s">
        <v>98</v>
      </c>
      <c r="AG71" s="128" t="s">
        <v>105</v>
      </c>
      <c r="AH71" s="128" t="s">
        <v>1896</v>
      </c>
      <c r="AI71" s="128" t="s">
        <v>1897</v>
      </c>
      <c r="AJ71" s="124"/>
      <c r="AK71" s="519" t="s">
        <v>93</v>
      </c>
      <c r="AL71" s="519" t="s">
        <v>106</v>
      </c>
      <c r="AM71" s="519" t="s">
        <v>2800</v>
      </c>
      <c r="AN71" s="519" t="s">
        <v>109</v>
      </c>
      <c r="AO71" s="519" t="s">
        <v>2801</v>
      </c>
      <c r="AP71" s="519" t="s">
        <v>2802</v>
      </c>
      <c r="AQ71" s="519" t="s">
        <v>3074</v>
      </c>
      <c r="AR71" s="519" t="s">
        <v>3075</v>
      </c>
      <c r="AS71" s="519" t="s">
        <v>2803</v>
      </c>
      <c r="AT71" s="519" t="s">
        <v>108</v>
      </c>
      <c r="AU71" s="519" t="s">
        <v>98</v>
      </c>
      <c r="AV71" s="519" t="s">
        <v>2804</v>
      </c>
      <c r="AW71" s="519" t="s">
        <v>1895</v>
      </c>
      <c r="AX71" s="519" t="s">
        <v>109</v>
      </c>
      <c r="AY71" s="519" t="s">
        <v>109</v>
      </c>
      <c r="AZ71" s="519" t="s">
        <v>110</v>
      </c>
      <c r="BA71" s="519" t="s">
        <v>2805</v>
      </c>
      <c r="BB71" s="124"/>
      <c r="BC71" s="122" t="s">
        <v>1480</v>
      </c>
      <c r="BD71" s="119" t="s">
        <v>271</v>
      </c>
      <c r="BE71" s="119" t="s">
        <v>3072</v>
      </c>
      <c r="BF71" s="197">
        <v>7321.61</v>
      </c>
      <c r="BG71" s="76"/>
      <c r="BI71" s="424"/>
    </row>
    <row r="72" spans="2:61" x14ac:dyDescent="0.3">
      <c r="B72" s="37"/>
      <c r="C72" s="41"/>
      <c r="D72" s="77"/>
      <c r="E72" s="523" t="s">
        <v>1355</v>
      </c>
      <c r="F72" s="128" t="s">
        <v>1647</v>
      </c>
      <c r="G72" s="128" t="s">
        <v>271</v>
      </c>
      <c r="H72" s="128" t="s">
        <v>3065</v>
      </c>
      <c r="I72" s="122" t="s">
        <v>3067</v>
      </c>
      <c r="J72" s="488">
        <v>1678.4</v>
      </c>
      <c r="K72" s="614" t="s">
        <v>2978</v>
      </c>
      <c r="L72" s="124"/>
      <c r="M72" s="128" t="s">
        <v>93</v>
      </c>
      <c r="N72" s="128" t="s">
        <v>94</v>
      </c>
      <c r="O72" s="128" t="s">
        <v>698</v>
      </c>
      <c r="P72" s="128" t="s">
        <v>1898</v>
      </c>
      <c r="Q72" s="128" t="s">
        <v>109</v>
      </c>
      <c r="R72" s="128" t="s">
        <v>1899</v>
      </c>
      <c r="S72" s="128" t="s">
        <v>1900</v>
      </c>
      <c r="T72" s="128" t="s">
        <v>3067</v>
      </c>
      <c r="U72" s="128" t="s">
        <v>3068</v>
      </c>
      <c r="V72" s="128" t="s">
        <v>1901</v>
      </c>
      <c r="W72" s="128" t="s">
        <v>141</v>
      </c>
      <c r="X72" s="128">
        <v>10490</v>
      </c>
      <c r="Y72" s="128">
        <v>0</v>
      </c>
      <c r="Z72" s="128">
        <v>1678.4</v>
      </c>
      <c r="AA72" s="128">
        <v>1118.93</v>
      </c>
      <c r="AB72" s="128">
        <v>1049</v>
      </c>
      <c r="AC72" s="128">
        <v>10000.469999999999</v>
      </c>
      <c r="AD72" s="128">
        <v>1678.4</v>
      </c>
      <c r="AE72" s="128">
        <v>2167.9299999999998</v>
      </c>
      <c r="AF72" s="128" t="s">
        <v>98</v>
      </c>
      <c r="AG72" s="128" t="s">
        <v>100</v>
      </c>
      <c r="AH72" s="128" t="s">
        <v>1902</v>
      </c>
      <c r="AI72" s="128" t="s">
        <v>1903</v>
      </c>
      <c r="AJ72" s="124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4"/>
      <c r="BC72" s="122" t="s">
        <v>2381</v>
      </c>
      <c r="BD72" s="119" t="s">
        <v>271</v>
      </c>
      <c r="BE72" s="119" t="s">
        <v>3072</v>
      </c>
      <c r="BF72" s="197">
        <v>10000.469999999999</v>
      </c>
      <c r="BG72" s="115"/>
      <c r="BI72" s="424"/>
    </row>
    <row r="73" spans="2:61" x14ac:dyDescent="0.3">
      <c r="B73" s="37"/>
      <c r="C73" s="41"/>
      <c r="D73" s="77"/>
      <c r="E73" s="523" t="s">
        <v>1355</v>
      </c>
      <c r="F73" s="128" t="s">
        <v>1648</v>
      </c>
      <c r="G73" s="128" t="s">
        <v>271</v>
      </c>
      <c r="H73" s="128" t="s">
        <v>3065</v>
      </c>
      <c r="I73" s="122" t="s">
        <v>3067</v>
      </c>
      <c r="J73" s="488">
        <v>1678.4</v>
      </c>
      <c r="K73" s="614" t="s">
        <v>2979</v>
      </c>
      <c r="L73" s="124"/>
      <c r="M73" s="128" t="s">
        <v>93</v>
      </c>
      <c r="N73" s="128" t="s">
        <v>94</v>
      </c>
      <c r="O73" s="128" t="s">
        <v>698</v>
      </c>
      <c r="P73" s="128" t="s">
        <v>1904</v>
      </c>
      <c r="Q73" s="128" t="s">
        <v>109</v>
      </c>
      <c r="R73" s="128" t="s">
        <v>1905</v>
      </c>
      <c r="S73" s="128" t="s">
        <v>1906</v>
      </c>
      <c r="T73" s="128" t="s">
        <v>3067</v>
      </c>
      <c r="U73" s="128" t="s">
        <v>3068</v>
      </c>
      <c r="V73" s="128" t="s">
        <v>1901</v>
      </c>
      <c r="W73" s="128" t="s">
        <v>141</v>
      </c>
      <c r="X73" s="128">
        <v>10490</v>
      </c>
      <c r="Y73" s="128">
        <v>0</v>
      </c>
      <c r="Z73" s="128">
        <v>1678.4</v>
      </c>
      <c r="AA73" s="128">
        <v>1118.93</v>
      </c>
      <c r="AB73" s="128">
        <v>1049</v>
      </c>
      <c r="AC73" s="128">
        <v>10000.469999999999</v>
      </c>
      <c r="AD73" s="128">
        <v>1678.4</v>
      </c>
      <c r="AE73" s="128">
        <v>2167.9299999999998</v>
      </c>
      <c r="AF73" s="128" t="s">
        <v>98</v>
      </c>
      <c r="AG73" s="128" t="s">
        <v>100</v>
      </c>
      <c r="AH73" s="128" t="s">
        <v>1907</v>
      </c>
      <c r="AI73" s="128" t="s">
        <v>1908</v>
      </c>
      <c r="AJ73" s="124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4"/>
      <c r="BC73" s="122" t="s">
        <v>2382</v>
      </c>
      <c r="BD73" s="119" t="s">
        <v>271</v>
      </c>
      <c r="BE73" s="119" t="s">
        <v>3072</v>
      </c>
      <c r="BF73" s="197">
        <v>10000.469999999999</v>
      </c>
      <c r="BG73" s="115"/>
      <c r="BI73" s="424"/>
    </row>
    <row r="74" spans="2:61" x14ac:dyDescent="0.3">
      <c r="B74" s="37"/>
      <c r="C74" s="41"/>
      <c r="D74" s="77"/>
      <c r="E74" s="523" t="s">
        <v>1355</v>
      </c>
      <c r="F74" s="128" t="s">
        <v>1483</v>
      </c>
      <c r="G74" s="128" t="s">
        <v>271</v>
      </c>
      <c r="H74" s="128" t="s">
        <v>3065</v>
      </c>
      <c r="I74" s="122" t="s">
        <v>3067</v>
      </c>
      <c r="J74" s="488">
        <v>1678.4</v>
      </c>
      <c r="K74" s="614" t="s">
        <v>2979</v>
      </c>
      <c r="L74" s="124"/>
      <c r="M74" s="128" t="s">
        <v>93</v>
      </c>
      <c r="N74" s="128" t="s">
        <v>94</v>
      </c>
      <c r="O74" s="128" t="s">
        <v>698</v>
      </c>
      <c r="P74" s="128" t="s">
        <v>1909</v>
      </c>
      <c r="Q74" s="128" t="s">
        <v>109</v>
      </c>
      <c r="R74" s="128" t="s">
        <v>1910</v>
      </c>
      <c r="S74" s="128" t="s">
        <v>1911</v>
      </c>
      <c r="T74" s="128" t="s">
        <v>3067</v>
      </c>
      <c r="U74" s="128" t="s">
        <v>3068</v>
      </c>
      <c r="V74" s="128" t="s">
        <v>1901</v>
      </c>
      <c r="W74" s="128" t="s">
        <v>141</v>
      </c>
      <c r="X74" s="128">
        <v>10490</v>
      </c>
      <c r="Y74" s="128">
        <v>0</v>
      </c>
      <c r="Z74" s="128">
        <v>1678.4</v>
      </c>
      <c r="AA74" s="128">
        <v>1118.93</v>
      </c>
      <c r="AB74" s="128">
        <v>1049</v>
      </c>
      <c r="AC74" s="128">
        <v>10000.469999999999</v>
      </c>
      <c r="AD74" s="128">
        <v>1678.4</v>
      </c>
      <c r="AE74" s="128">
        <v>2167.9299999999998</v>
      </c>
      <c r="AF74" s="128" t="s">
        <v>98</v>
      </c>
      <c r="AG74" s="128" t="s">
        <v>100</v>
      </c>
      <c r="AH74" s="128" t="s">
        <v>1912</v>
      </c>
      <c r="AI74" s="128" t="s">
        <v>1913</v>
      </c>
      <c r="AJ74" s="124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4"/>
      <c r="BC74" s="122" t="s">
        <v>1484</v>
      </c>
      <c r="BD74" s="119" t="s">
        <v>271</v>
      </c>
      <c r="BE74" s="119" t="s">
        <v>3072</v>
      </c>
      <c r="BF74" s="197">
        <v>10000.469999999999</v>
      </c>
      <c r="BG74" s="115"/>
      <c r="BI74" s="424"/>
    </row>
    <row r="75" spans="2:61" x14ac:dyDescent="0.3">
      <c r="B75" s="37"/>
      <c r="C75" s="41"/>
      <c r="D75" s="77"/>
      <c r="E75" s="523" t="s">
        <v>1355</v>
      </c>
      <c r="F75" s="128" t="s">
        <v>1485</v>
      </c>
      <c r="G75" s="128" t="s">
        <v>271</v>
      </c>
      <c r="H75" s="128" t="s">
        <v>3065</v>
      </c>
      <c r="I75" s="122" t="s">
        <v>3067</v>
      </c>
      <c r="J75" s="488">
        <v>1678.4</v>
      </c>
      <c r="K75" s="614" t="s">
        <v>2979</v>
      </c>
      <c r="L75" s="124"/>
      <c r="M75" s="128" t="s">
        <v>93</v>
      </c>
      <c r="N75" s="128" t="s">
        <v>94</v>
      </c>
      <c r="O75" s="128" t="s">
        <v>698</v>
      </c>
      <c r="P75" s="128" t="s">
        <v>1914</v>
      </c>
      <c r="Q75" s="128" t="s">
        <v>109</v>
      </c>
      <c r="R75" s="128" t="s">
        <v>1915</v>
      </c>
      <c r="S75" s="128" t="s">
        <v>1916</v>
      </c>
      <c r="T75" s="128" t="s">
        <v>3067</v>
      </c>
      <c r="U75" s="128" t="s">
        <v>3068</v>
      </c>
      <c r="V75" s="128" t="s">
        <v>1901</v>
      </c>
      <c r="W75" s="128" t="s">
        <v>141</v>
      </c>
      <c r="X75" s="128">
        <v>10490</v>
      </c>
      <c r="Y75" s="128">
        <v>0</v>
      </c>
      <c r="Z75" s="128">
        <v>1678.4</v>
      </c>
      <c r="AA75" s="128">
        <v>1118.93</v>
      </c>
      <c r="AB75" s="128">
        <v>1049</v>
      </c>
      <c r="AC75" s="128">
        <v>10000.469999999999</v>
      </c>
      <c r="AD75" s="128">
        <v>1678.4</v>
      </c>
      <c r="AE75" s="128">
        <v>2167.9299999999998</v>
      </c>
      <c r="AF75" s="128" t="s">
        <v>98</v>
      </c>
      <c r="AG75" s="128" t="s">
        <v>100</v>
      </c>
      <c r="AH75" s="128" t="s">
        <v>1917</v>
      </c>
      <c r="AI75" s="128" t="s">
        <v>1918</v>
      </c>
      <c r="AJ75" s="124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4"/>
      <c r="BC75" s="122" t="s">
        <v>1489</v>
      </c>
      <c r="BD75" s="119" t="s">
        <v>271</v>
      </c>
      <c r="BE75" s="119" t="s">
        <v>3072</v>
      </c>
      <c r="BF75" s="197">
        <v>10000.469999999999</v>
      </c>
      <c r="BG75" s="115"/>
      <c r="BI75" s="424"/>
    </row>
    <row r="76" spans="2:61" x14ac:dyDescent="0.3">
      <c r="B76" s="37"/>
      <c r="C76" s="41"/>
      <c r="D76" s="77"/>
      <c r="E76" s="523" t="s">
        <v>1355</v>
      </c>
      <c r="F76" s="128" t="s">
        <v>1490</v>
      </c>
      <c r="G76" s="128" t="s">
        <v>271</v>
      </c>
      <c r="H76" s="128" t="s">
        <v>3065</v>
      </c>
      <c r="I76" s="122" t="s">
        <v>3067</v>
      </c>
      <c r="J76" s="488">
        <v>5760</v>
      </c>
      <c r="K76" s="614" t="s">
        <v>2979</v>
      </c>
      <c r="L76" s="124"/>
      <c r="M76" s="128" t="s">
        <v>93</v>
      </c>
      <c r="N76" s="128" t="s">
        <v>94</v>
      </c>
      <c r="O76" s="128" t="s">
        <v>1919</v>
      </c>
      <c r="P76" s="128" t="s">
        <v>1920</v>
      </c>
      <c r="Q76" s="128" t="s">
        <v>109</v>
      </c>
      <c r="R76" s="128" t="s">
        <v>1921</v>
      </c>
      <c r="S76" s="128" t="s">
        <v>1922</v>
      </c>
      <c r="T76" s="128" t="s">
        <v>3067</v>
      </c>
      <c r="U76" s="128" t="s">
        <v>3069</v>
      </c>
      <c r="V76" s="128" t="s">
        <v>1502</v>
      </c>
      <c r="W76" s="128" t="s">
        <v>141</v>
      </c>
      <c r="X76" s="128">
        <v>36000</v>
      </c>
      <c r="Y76" s="128">
        <v>0</v>
      </c>
      <c r="Z76" s="128">
        <v>5760</v>
      </c>
      <c r="AA76" s="128">
        <v>0</v>
      </c>
      <c r="AB76" s="128">
        <v>0</v>
      </c>
      <c r="AC76" s="128">
        <v>41760</v>
      </c>
      <c r="AD76" s="128">
        <v>5760</v>
      </c>
      <c r="AE76" s="128">
        <v>0</v>
      </c>
      <c r="AF76" s="128" t="s">
        <v>98</v>
      </c>
      <c r="AG76" s="128" t="s">
        <v>105</v>
      </c>
      <c r="AH76" s="128" t="s">
        <v>1923</v>
      </c>
      <c r="AI76" s="128" t="s">
        <v>1924</v>
      </c>
      <c r="AJ76" s="124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4"/>
      <c r="BC76" s="122" t="s">
        <v>1491</v>
      </c>
      <c r="BD76" s="119" t="s">
        <v>271</v>
      </c>
      <c r="BE76" s="119" t="s">
        <v>3072</v>
      </c>
      <c r="BF76" s="197">
        <v>41760</v>
      </c>
      <c r="BG76" s="115"/>
      <c r="BI76" s="424"/>
    </row>
    <row r="77" spans="2:61" x14ac:dyDescent="0.3">
      <c r="B77" s="37"/>
      <c r="C77" s="41"/>
      <c r="D77" s="77"/>
      <c r="E77" s="523" t="s">
        <v>1355</v>
      </c>
      <c r="F77" s="128" t="s">
        <v>1492</v>
      </c>
      <c r="G77" s="128" t="s">
        <v>271</v>
      </c>
      <c r="H77" s="128" t="s">
        <v>3065</v>
      </c>
      <c r="I77" s="122" t="s">
        <v>3067</v>
      </c>
      <c r="J77" s="488">
        <v>2880</v>
      </c>
      <c r="K77" s="614" t="s">
        <v>2979</v>
      </c>
      <c r="L77" s="124"/>
      <c r="M77" s="128" t="s">
        <v>93</v>
      </c>
      <c r="N77" s="128" t="s">
        <v>94</v>
      </c>
      <c r="O77" s="128" t="s">
        <v>242</v>
      </c>
      <c r="P77" s="128" t="s">
        <v>1925</v>
      </c>
      <c r="Q77" s="128" t="s">
        <v>109</v>
      </c>
      <c r="R77" s="128" t="s">
        <v>1926</v>
      </c>
      <c r="S77" s="128" t="s">
        <v>1927</v>
      </c>
      <c r="T77" s="128" t="s">
        <v>3067</v>
      </c>
      <c r="U77" s="128" t="s">
        <v>3069</v>
      </c>
      <c r="V77" s="128" t="s">
        <v>1502</v>
      </c>
      <c r="W77" s="128" t="s">
        <v>141</v>
      </c>
      <c r="X77" s="128">
        <v>18000</v>
      </c>
      <c r="Y77" s="128">
        <v>0</v>
      </c>
      <c r="Z77" s="128">
        <v>2880</v>
      </c>
      <c r="AA77" s="128">
        <v>0</v>
      </c>
      <c r="AB77" s="128">
        <v>0</v>
      </c>
      <c r="AC77" s="128">
        <v>20880</v>
      </c>
      <c r="AD77" s="128">
        <v>2880</v>
      </c>
      <c r="AE77" s="128">
        <v>0</v>
      </c>
      <c r="AF77" s="128" t="s">
        <v>98</v>
      </c>
      <c r="AG77" s="128" t="s">
        <v>105</v>
      </c>
      <c r="AH77" s="128" t="s">
        <v>1928</v>
      </c>
      <c r="AI77" s="128" t="s">
        <v>1929</v>
      </c>
      <c r="AJ77" s="124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4"/>
      <c r="BC77" s="122" t="s">
        <v>1494</v>
      </c>
      <c r="BD77" s="119" t="s">
        <v>271</v>
      </c>
      <c r="BE77" s="119" t="s">
        <v>3072</v>
      </c>
      <c r="BF77" s="197">
        <v>20880</v>
      </c>
      <c r="BG77" s="115"/>
      <c r="BI77" s="424"/>
    </row>
    <row r="78" spans="2:61" x14ac:dyDescent="0.3">
      <c r="B78" s="37"/>
      <c r="C78" s="41"/>
      <c r="D78" s="77"/>
      <c r="E78" s="523" t="s">
        <v>1355</v>
      </c>
      <c r="F78" s="128" t="s">
        <v>1495</v>
      </c>
      <c r="G78" s="128" t="s">
        <v>271</v>
      </c>
      <c r="H78" s="128" t="s">
        <v>3065</v>
      </c>
      <c r="I78" s="122" t="s">
        <v>3067</v>
      </c>
      <c r="J78" s="488">
        <v>1080</v>
      </c>
      <c r="K78" s="614" t="s">
        <v>2979</v>
      </c>
      <c r="L78" s="124"/>
      <c r="M78" s="128" t="s">
        <v>93</v>
      </c>
      <c r="N78" s="128" t="s">
        <v>94</v>
      </c>
      <c r="O78" s="128" t="s">
        <v>299</v>
      </c>
      <c r="P78" s="128" t="s">
        <v>1930</v>
      </c>
      <c r="Q78" s="128" t="s">
        <v>17</v>
      </c>
      <c r="R78" s="128" t="s">
        <v>1931</v>
      </c>
      <c r="S78" s="128" t="s">
        <v>1932</v>
      </c>
      <c r="T78" s="128" t="s">
        <v>3067</v>
      </c>
      <c r="U78" s="128" t="s">
        <v>3069</v>
      </c>
      <c r="V78" s="128" t="s">
        <v>1409</v>
      </c>
      <c r="W78" s="128" t="s">
        <v>141</v>
      </c>
      <c r="X78" s="128">
        <v>6750</v>
      </c>
      <c r="Y78" s="128">
        <v>0</v>
      </c>
      <c r="Z78" s="128">
        <v>1080</v>
      </c>
      <c r="AA78" s="128">
        <v>0</v>
      </c>
      <c r="AB78" s="128">
        <v>0</v>
      </c>
      <c r="AC78" s="128">
        <v>7830</v>
      </c>
      <c r="AD78" s="128">
        <v>1080</v>
      </c>
      <c r="AE78" s="128">
        <v>0</v>
      </c>
      <c r="AF78" s="128" t="s">
        <v>98</v>
      </c>
      <c r="AG78" s="128" t="s">
        <v>105</v>
      </c>
      <c r="AH78" s="128" t="s">
        <v>1933</v>
      </c>
      <c r="AI78" s="128" t="s">
        <v>1934</v>
      </c>
      <c r="AJ78" s="124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4"/>
      <c r="BC78" s="122" t="s">
        <v>1496</v>
      </c>
      <c r="BD78" s="119" t="s">
        <v>271</v>
      </c>
      <c r="BE78" s="119" t="s">
        <v>3072</v>
      </c>
      <c r="BF78" s="197">
        <v>25543</v>
      </c>
      <c r="BG78" s="115"/>
      <c r="BI78" s="424"/>
    </row>
    <row r="79" spans="2:61" x14ac:dyDescent="0.3">
      <c r="B79" s="37"/>
      <c r="C79" s="41"/>
      <c r="D79" s="77"/>
      <c r="E79" s="523" t="s">
        <v>1355</v>
      </c>
      <c r="F79" s="128" t="s">
        <v>1497</v>
      </c>
      <c r="G79" s="128" t="s">
        <v>271</v>
      </c>
      <c r="H79" s="128" t="s">
        <v>3065</v>
      </c>
      <c r="I79" s="122" t="s">
        <v>3067</v>
      </c>
      <c r="J79" s="488">
        <v>480</v>
      </c>
      <c r="K79" s="614" t="s">
        <v>2983</v>
      </c>
      <c r="L79" s="124"/>
      <c r="M79" s="128" t="s">
        <v>93</v>
      </c>
      <c r="N79" s="128" t="s">
        <v>94</v>
      </c>
      <c r="O79" s="128" t="s">
        <v>188</v>
      </c>
      <c r="P79" s="128" t="s">
        <v>1935</v>
      </c>
      <c r="Q79" s="128" t="s">
        <v>17</v>
      </c>
      <c r="R79" s="128" t="s">
        <v>1936</v>
      </c>
      <c r="S79" s="128" t="s">
        <v>1937</v>
      </c>
      <c r="T79" s="128" t="s">
        <v>3067</v>
      </c>
      <c r="U79" s="128" t="s">
        <v>3069</v>
      </c>
      <c r="V79" s="128" t="s">
        <v>1409</v>
      </c>
      <c r="W79" s="128" t="s">
        <v>141</v>
      </c>
      <c r="X79" s="128">
        <v>3000</v>
      </c>
      <c r="Y79" s="128">
        <v>0</v>
      </c>
      <c r="Z79" s="128">
        <v>480</v>
      </c>
      <c r="AA79" s="128">
        <v>0</v>
      </c>
      <c r="AB79" s="128">
        <v>0</v>
      </c>
      <c r="AC79" s="128">
        <v>3480</v>
      </c>
      <c r="AD79" s="128">
        <v>480</v>
      </c>
      <c r="AE79" s="128">
        <v>0</v>
      </c>
      <c r="AF79" s="128" t="s">
        <v>98</v>
      </c>
      <c r="AG79" s="128" t="s">
        <v>105</v>
      </c>
      <c r="AH79" s="128" t="s">
        <v>1410</v>
      </c>
      <c r="AI79" s="128" t="s">
        <v>1938</v>
      </c>
      <c r="AJ79" s="124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4"/>
      <c r="BC79" s="122" t="s">
        <v>1498</v>
      </c>
      <c r="BD79" s="119" t="s">
        <v>271</v>
      </c>
      <c r="BE79" s="119" t="s">
        <v>3072</v>
      </c>
      <c r="BF79" s="197">
        <v>12724</v>
      </c>
      <c r="BG79" s="115"/>
      <c r="BI79" s="424"/>
    </row>
    <row r="80" spans="2:61" x14ac:dyDescent="0.3">
      <c r="B80" s="37"/>
      <c r="C80" s="41"/>
      <c r="D80" s="77"/>
      <c r="E80" s="523" t="s">
        <v>1355</v>
      </c>
      <c r="F80" s="128" t="s">
        <v>1499</v>
      </c>
      <c r="G80" s="128" t="s">
        <v>271</v>
      </c>
      <c r="H80" s="128" t="s">
        <v>3065</v>
      </c>
      <c r="I80" s="122" t="s">
        <v>3067</v>
      </c>
      <c r="J80" s="488">
        <v>320</v>
      </c>
      <c r="K80" s="614" t="s">
        <v>2983</v>
      </c>
      <c r="L80" s="124"/>
      <c r="M80" s="128" t="s">
        <v>93</v>
      </c>
      <c r="N80" s="128" t="s">
        <v>94</v>
      </c>
      <c r="O80" s="128" t="s">
        <v>144</v>
      </c>
      <c r="P80" s="128" t="s">
        <v>1939</v>
      </c>
      <c r="Q80" s="128" t="s">
        <v>109</v>
      </c>
      <c r="R80" s="128" t="s">
        <v>1940</v>
      </c>
      <c r="S80" s="128" t="s">
        <v>1941</v>
      </c>
      <c r="T80" s="128" t="s">
        <v>3067</v>
      </c>
      <c r="U80" s="128" t="s">
        <v>3069</v>
      </c>
      <c r="V80" s="128" t="s">
        <v>1434</v>
      </c>
      <c r="W80" s="128" t="s">
        <v>141</v>
      </c>
      <c r="X80" s="128">
        <v>2000</v>
      </c>
      <c r="Y80" s="128">
        <v>0</v>
      </c>
      <c r="Z80" s="128">
        <v>320</v>
      </c>
      <c r="AA80" s="128">
        <v>213.33</v>
      </c>
      <c r="AB80" s="128">
        <v>200</v>
      </c>
      <c r="AC80" s="128">
        <v>1906.67</v>
      </c>
      <c r="AD80" s="128">
        <v>320</v>
      </c>
      <c r="AE80" s="128">
        <v>413.33</v>
      </c>
      <c r="AF80" s="128" t="s">
        <v>98</v>
      </c>
      <c r="AG80" s="128" t="s">
        <v>105</v>
      </c>
      <c r="AH80" s="128" t="s">
        <v>1942</v>
      </c>
      <c r="AI80" s="128" t="s">
        <v>1943</v>
      </c>
      <c r="AJ80" s="124"/>
      <c r="AK80" s="519" t="s">
        <v>93</v>
      </c>
      <c r="AL80" s="519" t="s">
        <v>106</v>
      </c>
      <c r="AM80" s="519" t="s">
        <v>268</v>
      </c>
      <c r="AN80" s="519" t="s">
        <v>109</v>
      </c>
      <c r="AO80" s="519" t="s">
        <v>2806</v>
      </c>
      <c r="AP80" s="519" t="s">
        <v>2807</v>
      </c>
      <c r="AQ80" s="519" t="s">
        <v>3074</v>
      </c>
      <c r="AR80" s="519" t="s">
        <v>3075</v>
      </c>
      <c r="AS80" s="519" t="s">
        <v>2808</v>
      </c>
      <c r="AT80" s="519" t="s">
        <v>108</v>
      </c>
      <c r="AU80" s="519" t="s">
        <v>98</v>
      </c>
      <c r="AV80" s="519" t="s">
        <v>2809</v>
      </c>
      <c r="AW80" s="519" t="s">
        <v>1941</v>
      </c>
      <c r="AX80" s="519" t="s">
        <v>109</v>
      </c>
      <c r="AY80" s="519" t="s">
        <v>109</v>
      </c>
      <c r="AZ80" s="519" t="s">
        <v>110</v>
      </c>
      <c r="BA80" s="519" t="s">
        <v>2810</v>
      </c>
      <c r="BB80" s="124"/>
      <c r="BC80" s="122" t="s">
        <v>1500</v>
      </c>
      <c r="BD80" s="119" t="s">
        <v>271</v>
      </c>
      <c r="BE80" s="119" t="s">
        <v>3072</v>
      </c>
      <c r="BF80" s="197">
        <v>1906</v>
      </c>
      <c r="BG80" s="115"/>
      <c r="BI80" s="424"/>
    </row>
    <row r="81" spans="2:61" x14ac:dyDescent="0.3">
      <c r="B81" s="37"/>
      <c r="C81" s="41"/>
      <c r="D81" s="77"/>
      <c r="E81" s="523" t="s">
        <v>1355</v>
      </c>
      <c r="F81" s="128" t="s">
        <v>1501</v>
      </c>
      <c r="G81" s="128" t="s">
        <v>271</v>
      </c>
      <c r="H81" s="128" t="s">
        <v>3065</v>
      </c>
      <c r="I81" s="122" t="s">
        <v>3067</v>
      </c>
      <c r="J81" s="488">
        <v>304</v>
      </c>
      <c r="K81" s="614" t="s">
        <v>2983</v>
      </c>
      <c r="L81" s="124"/>
      <c r="M81" s="128" t="s">
        <v>93</v>
      </c>
      <c r="N81" s="128" t="s">
        <v>94</v>
      </c>
      <c r="O81" s="128" t="s">
        <v>102</v>
      </c>
      <c r="P81" s="128" t="s">
        <v>1944</v>
      </c>
      <c r="Q81" s="128" t="s">
        <v>109</v>
      </c>
      <c r="R81" s="128" t="s">
        <v>1945</v>
      </c>
      <c r="S81" s="128" t="s">
        <v>1946</v>
      </c>
      <c r="T81" s="128" t="s">
        <v>3067</v>
      </c>
      <c r="U81" s="128" t="s">
        <v>3069</v>
      </c>
      <c r="V81" s="128" t="s">
        <v>1434</v>
      </c>
      <c r="W81" s="128" t="s">
        <v>141</v>
      </c>
      <c r="X81" s="128">
        <v>1900</v>
      </c>
      <c r="Y81" s="128">
        <v>0</v>
      </c>
      <c r="Z81" s="128">
        <v>304</v>
      </c>
      <c r="AA81" s="128">
        <v>202.67</v>
      </c>
      <c r="AB81" s="128">
        <v>190</v>
      </c>
      <c r="AC81" s="128">
        <v>1811.33</v>
      </c>
      <c r="AD81" s="128">
        <v>304</v>
      </c>
      <c r="AE81" s="128">
        <v>392.67</v>
      </c>
      <c r="AF81" s="128" t="s">
        <v>98</v>
      </c>
      <c r="AG81" s="128" t="s">
        <v>105</v>
      </c>
      <c r="AH81" s="128" t="s">
        <v>1947</v>
      </c>
      <c r="AI81" s="128" t="s">
        <v>1948</v>
      </c>
      <c r="AJ81" s="124"/>
      <c r="AK81" s="519" t="s">
        <v>93</v>
      </c>
      <c r="AL81" s="519" t="s">
        <v>106</v>
      </c>
      <c r="AM81" s="519" t="s">
        <v>268</v>
      </c>
      <c r="AN81" s="519" t="s">
        <v>109</v>
      </c>
      <c r="AO81" s="519" t="s">
        <v>2806</v>
      </c>
      <c r="AP81" s="519" t="s">
        <v>2807</v>
      </c>
      <c r="AQ81" s="519" t="s">
        <v>3074</v>
      </c>
      <c r="AR81" s="519" t="s">
        <v>3075</v>
      </c>
      <c r="AS81" s="519" t="s">
        <v>2808</v>
      </c>
      <c r="AT81" s="519" t="s">
        <v>108</v>
      </c>
      <c r="AU81" s="519" t="s">
        <v>98</v>
      </c>
      <c r="AV81" s="519" t="s">
        <v>2809</v>
      </c>
      <c r="AW81" s="519" t="s">
        <v>1941</v>
      </c>
      <c r="AX81" s="519" t="s">
        <v>109</v>
      </c>
      <c r="AY81" s="519" t="s">
        <v>109</v>
      </c>
      <c r="AZ81" s="519" t="s">
        <v>110</v>
      </c>
      <c r="BA81" s="519" t="s">
        <v>2810</v>
      </c>
      <c r="BB81" s="124"/>
      <c r="BC81" s="122" t="s">
        <v>1503</v>
      </c>
      <c r="BD81" s="119" t="s">
        <v>271</v>
      </c>
      <c r="BE81" s="119" t="s">
        <v>3072</v>
      </c>
      <c r="BF81" s="197">
        <v>1811.33</v>
      </c>
      <c r="BG81" s="115"/>
      <c r="BI81" s="424"/>
    </row>
    <row r="82" spans="2:61" x14ac:dyDescent="0.3">
      <c r="B82" s="37"/>
      <c r="C82" s="41"/>
      <c r="D82" s="77"/>
      <c r="E82" s="523" t="s">
        <v>1355</v>
      </c>
      <c r="F82" s="128" t="s">
        <v>1649</v>
      </c>
      <c r="G82" s="128" t="s">
        <v>271</v>
      </c>
      <c r="H82" s="128" t="s">
        <v>3065</v>
      </c>
      <c r="I82" s="122" t="s">
        <v>3067</v>
      </c>
      <c r="J82" s="488">
        <v>7603.2</v>
      </c>
      <c r="K82" s="614" t="s">
        <v>2983</v>
      </c>
      <c r="L82" s="124"/>
      <c r="M82" s="128" t="s">
        <v>93</v>
      </c>
      <c r="N82" s="128" t="s">
        <v>94</v>
      </c>
      <c r="O82" s="128" t="s">
        <v>593</v>
      </c>
      <c r="P82" s="128" t="s">
        <v>1949</v>
      </c>
      <c r="Q82" s="128" t="s">
        <v>109</v>
      </c>
      <c r="R82" s="128" t="s">
        <v>1950</v>
      </c>
      <c r="S82" s="128" t="s">
        <v>1951</v>
      </c>
      <c r="T82" s="128" t="s">
        <v>3067</v>
      </c>
      <c r="U82" s="128" t="s">
        <v>3069</v>
      </c>
      <c r="V82" s="128" t="s">
        <v>1600</v>
      </c>
      <c r="W82" s="128" t="s">
        <v>141</v>
      </c>
      <c r="X82" s="128">
        <v>47520</v>
      </c>
      <c r="Y82" s="128">
        <v>0</v>
      </c>
      <c r="Z82" s="128">
        <v>7603.2</v>
      </c>
      <c r="AA82" s="128">
        <v>0</v>
      </c>
      <c r="AB82" s="128">
        <v>0</v>
      </c>
      <c r="AC82" s="128">
        <v>55123.199999999997</v>
      </c>
      <c r="AD82" s="128">
        <v>7603.2</v>
      </c>
      <c r="AE82" s="128">
        <v>0</v>
      </c>
      <c r="AF82" s="128" t="s">
        <v>98</v>
      </c>
      <c r="AG82" s="128" t="s">
        <v>105</v>
      </c>
      <c r="AH82" s="128" t="s">
        <v>1952</v>
      </c>
      <c r="AI82" s="128" t="s">
        <v>1953</v>
      </c>
      <c r="AJ82" s="124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4"/>
      <c r="BC82" s="122" t="s">
        <v>2383</v>
      </c>
      <c r="BD82" s="119" t="s">
        <v>271</v>
      </c>
      <c r="BE82" s="119" t="s">
        <v>3072</v>
      </c>
      <c r="BF82" s="197">
        <v>55123.199999999997</v>
      </c>
      <c r="BG82" s="115"/>
      <c r="BI82" s="424"/>
    </row>
    <row r="83" spans="2:61" x14ac:dyDescent="0.3">
      <c r="B83" s="37"/>
      <c r="C83" s="41"/>
      <c r="D83" s="77"/>
      <c r="E83" s="523" t="s">
        <v>1355</v>
      </c>
      <c r="F83" s="128" t="s">
        <v>1650</v>
      </c>
      <c r="G83" s="128" t="s">
        <v>271</v>
      </c>
      <c r="H83" s="128" t="s">
        <v>3065</v>
      </c>
      <c r="I83" s="122" t="s">
        <v>3067</v>
      </c>
      <c r="J83" s="488">
        <v>5169.6000000000004</v>
      </c>
      <c r="K83" s="614" t="s">
        <v>2983</v>
      </c>
      <c r="L83" s="124"/>
      <c r="M83" s="128" t="s">
        <v>93</v>
      </c>
      <c r="N83" s="128" t="s">
        <v>94</v>
      </c>
      <c r="O83" s="128" t="s">
        <v>593</v>
      </c>
      <c r="P83" s="128" t="s">
        <v>1954</v>
      </c>
      <c r="Q83" s="128" t="s">
        <v>109</v>
      </c>
      <c r="R83" s="128" t="s">
        <v>1955</v>
      </c>
      <c r="S83" s="128" t="s">
        <v>1956</v>
      </c>
      <c r="T83" s="128" t="s">
        <v>3067</v>
      </c>
      <c r="U83" s="128" t="s">
        <v>3069</v>
      </c>
      <c r="V83" s="128" t="s">
        <v>1600</v>
      </c>
      <c r="W83" s="128" t="s">
        <v>141</v>
      </c>
      <c r="X83" s="128">
        <v>32310</v>
      </c>
      <c r="Y83" s="128">
        <v>0</v>
      </c>
      <c r="Z83" s="128">
        <v>5169.6000000000004</v>
      </c>
      <c r="AA83" s="128">
        <v>0</v>
      </c>
      <c r="AB83" s="128">
        <v>0</v>
      </c>
      <c r="AC83" s="128">
        <v>37479.599999999999</v>
      </c>
      <c r="AD83" s="128">
        <v>5169.6000000000004</v>
      </c>
      <c r="AE83" s="128">
        <v>0</v>
      </c>
      <c r="AF83" s="128" t="s">
        <v>98</v>
      </c>
      <c r="AG83" s="128" t="s">
        <v>105</v>
      </c>
      <c r="AH83" s="128" t="s">
        <v>1957</v>
      </c>
      <c r="AI83" s="128" t="s">
        <v>1958</v>
      </c>
      <c r="AJ83" s="124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4"/>
      <c r="BC83" s="122" t="s">
        <v>2384</v>
      </c>
      <c r="BD83" s="119" t="s">
        <v>271</v>
      </c>
      <c r="BE83" s="119" t="s">
        <v>3072</v>
      </c>
      <c r="BF83" s="197">
        <v>37479.599999999999</v>
      </c>
      <c r="BG83" s="115"/>
      <c r="BI83" s="424"/>
    </row>
    <row r="84" spans="2:61" x14ac:dyDescent="0.3">
      <c r="B84" s="37"/>
      <c r="C84" s="41"/>
      <c r="D84" s="77"/>
      <c r="E84" s="523" t="s">
        <v>1355</v>
      </c>
      <c r="F84" s="128" t="s">
        <v>1651</v>
      </c>
      <c r="G84" s="128" t="s">
        <v>271</v>
      </c>
      <c r="H84" s="128" t="s">
        <v>3065</v>
      </c>
      <c r="I84" s="122" t="s">
        <v>3067</v>
      </c>
      <c r="J84" s="488">
        <v>6998.4</v>
      </c>
      <c r="K84" s="614" t="s">
        <v>2983</v>
      </c>
      <c r="L84" s="124"/>
      <c r="M84" s="128" t="s">
        <v>93</v>
      </c>
      <c r="N84" s="128" t="s">
        <v>94</v>
      </c>
      <c r="O84" s="128" t="s">
        <v>593</v>
      </c>
      <c r="P84" s="128" t="s">
        <v>1959</v>
      </c>
      <c r="Q84" s="128" t="s">
        <v>109</v>
      </c>
      <c r="R84" s="128" t="s">
        <v>1960</v>
      </c>
      <c r="S84" s="128" t="s">
        <v>1961</v>
      </c>
      <c r="T84" s="128" t="s">
        <v>3067</v>
      </c>
      <c r="U84" s="128" t="s">
        <v>3069</v>
      </c>
      <c r="V84" s="128" t="s">
        <v>1600</v>
      </c>
      <c r="W84" s="128" t="s">
        <v>141</v>
      </c>
      <c r="X84" s="128">
        <v>43740</v>
      </c>
      <c r="Y84" s="128">
        <v>0</v>
      </c>
      <c r="Z84" s="128">
        <v>6998.4</v>
      </c>
      <c r="AA84" s="128">
        <v>0</v>
      </c>
      <c r="AB84" s="128">
        <v>0</v>
      </c>
      <c r="AC84" s="128">
        <v>50738.400000000001</v>
      </c>
      <c r="AD84" s="128">
        <v>6998.4</v>
      </c>
      <c r="AE84" s="128">
        <v>0</v>
      </c>
      <c r="AF84" s="128" t="s">
        <v>98</v>
      </c>
      <c r="AG84" s="128" t="s">
        <v>105</v>
      </c>
      <c r="AH84" s="128" t="s">
        <v>1962</v>
      </c>
      <c r="AI84" s="128" t="s">
        <v>1963</v>
      </c>
      <c r="AJ84" s="124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4"/>
      <c r="BC84" s="122" t="s">
        <v>2385</v>
      </c>
      <c r="BD84" s="119" t="s">
        <v>271</v>
      </c>
      <c r="BE84" s="119" t="s">
        <v>3072</v>
      </c>
      <c r="BF84" s="197">
        <v>50738.400000000001</v>
      </c>
      <c r="BG84" s="115"/>
      <c r="BI84" s="424"/>
    </row>
    <row r="85" spans="2:61" x14ac:dyDescent="0.3">
      <c r="B85" s="37"/>
      <c r="C85" s="41"/>
      <c r="D85" s="77"/>
      <c r="E85" s="523" t="s">
        <v>1355</v>
      </c>
      <c r="F85" s="128" t="s">
        <v>1652</v>
      </c>
      <c r="G85" s="128" t="s">
        <v>271</v>
      </c>
      <c r="H85" s="128" t="s">
        <v>3065</v>
      </c>
      <c r="I85" s="122" t="s">
        <v>3067</v>
      </c>
      <c r="J85" s="488">
        <v>920</v>
      </c>
      <c r="K85" s="614" t="s">
        <v>2984</v>
      </c>
      <c r="L85" s="124"/>
      <c r="M85" s="128" t="s">
        <v>93</v>
      </c>
      <c r="N85" s="128" t="s">
        <v>94</v>
      </c>
      <c r="O85" s="128" t="s">
        <v>102</v>
      </c>
      <c r="P85" s="128" t="s">
        <v>1964</v>
      </c>
      <c r="Q85" s="128" t="s">
        <v>109</v>
      </c>
      <c r="R85" s="128" t="s">
        <v>1965</v>
      </c>
      <c r="S85" s="128" t="s">
        <v>1966</v>
      </c>
      <c r="T85" s="128" t="s">
        <v>3067</v>
      </c>
      <c r="U85" s="128" t="s">
        <v>3069</v>
      </c>
      <c r="V85" s="128" t="s">
        <v>1434</v>
      </c>
      <c r="W85" s="128" t="s">
        <v>141</v>
      </c>
      <c r="X85" s="128">
        <v>5750</v>
      </c>
      <c r="Y85" s="128">
        <v>0</v>
      </c>
      <c r="Z85" s="128">
        <v>920</v>
      </c>
      <c r="AA85" s="128">
        <v>613.34</v>
      </c>
      <c r="AB85" s="128">
        <v>575</v>
      </c>
      <c r="AC85" s="128">
        <v>5481.66</v>
      </c>
      <c r="AD85" s="128">
        <v>920</v>
      </c>
      <c r="AE85" s="128">
        <v>1188.3399999999999</v>
      </c>
      <c r="AF85" s="128" t="s">
        <v>98</v>
      </c>
      <c r="AG85" s="128" t="s">
        <v>105</v>
      </c>
      <c r="AH85" s="128" t="s">
        <v>1967</v>
      </c>
      <c r="AI85" s="128" t="s">
        <v>1968</v>
      </c>
      <c r="AJ85" s="124"/>
      <c r="AK85" s="519" t="s">
        <v>93</v>
      </c>
      <c r="AL85" s="519" t="s">
        <v>106</v>
      </c>
      <c r="AM85" s="519" t="s">
        <v>268</v>
      </c>
      <c r="AN85" s="519" t="s">
        <v>109</v>
      </c>
      <c r="AO85" s="519" t="s">
        <v>2811</v>
      </c>
      <c r="AP85" s="519" t="s">
        <v>2812</v>
      </c>
      <c r="AQ85" s="519" t="s">
        <v>3074</v>
      </c>
      <c r="AR85" s="519" t="s">
        <v>3075</v>
      </c>
      <c r="AS85" s="519" t="s">
        <v>2808</v>
      </c>
      <c r="AT85" s="519" t="s">
        <v>108</v>
      </c>
      <c r="AU85" s="519" t="s">
        <v>98</v>
      </c>
      <c r="AV85" s="519" t="s">
        <v>2813</v>
      </c>
      <c r="AW85" s="519" t="s">
        <v>1966</v>
      </c>
      <c r="AX85" s="519" t="s">
        <v>109</v>
      </c>
      <c r="AY85" s="519" t="s">
        <v>109</v>
      </c>
      <c r="AZ85" s="519" t="s">
        <v>110</v>
      </c>
      <c r="BA85" s="519" t="s">
        <v>2814</v>
      </c>
      <c r="BB85" s="124"/>
      <c r="BC85" s="122" t="s">
        <v>2386</v>
      </c>
      <c r="BD85" s="119" t="s">
        <v>271</v>
      </c>
      <c r="BE85" s="119" t="s">
        <v>3072</v>
      </c>
      <c r="BF85" s="197">
        <v>5481.66</v>
      </c>
      <c r="BG85" s="115"/>
      <c r="BI85" s="424"/>
    </row>
    <row r="86" spans="2:61" x14ac:dyDescent="0.3">
      <c r="B86" s="37"/>
      <c r="C86" s="41"/>
      <c r="D86" s="77"/>
      <c r="E86" s="523" t="s">
        <v>1355</v>
      </c>
      <c r="F86" s="128" t="s">
        <v>1653</v>
      </c>
      <c r="G86" s="128" t="s">
        <v>271</v>
      </c>
      <c r="H86" s="128" t="s">
        <v>3065</v>
      </c>
      <c r="I86" s="122" t="s">
        <v>3067</v>
      </c>
      <c r="J86" s="488">
        <v>13440</v>
      </c>
      <c r="K86" s="614" t="s">
        <v>2984</v>
      </c>
      <c r="L86" s="124"/>
      <c r="M86" s="128" t="s">
        <v>93</v>
      </c>
      <c r="N86" s="128" t="s">
        <v>94</v>
      </c>
      <c r="O86" s="128" t="s">
        <v>1969</v>
      </c>
      <c r="P86" s="128" t="s">
        <v>1970</v>
      </c>
      <c r="Q86" s="128" t="s">
        <v>109</v>
      </c>
      <c r="R86" s="128" t="s">
        <v>1971</v>
      </c>
      <c r="S86" s="128" t="s">
        <v>1972</v>
      </c>
      <c r="T86" s="128" t="s">
        <v>3067</v>
      </c>
      <c r="U86" s="128" t="s">
        <v>3069</v>
      </c>
      <c r="V86" s="128" t="s">
        <v>1502</v>
      </c>
      <c r="W86" s="128" t="s">
        <v>141</v>
      </c>
      <c r="X86" s="128">
        <v>84000</v>
      </c>
      <c r="Y86" s="128">
        <v>0</v>
      </c>
      <c r="Z86" s="128">
        <v>13440</v>
      </c>
      <c r="AA86" s="128">
        <v>0</v>
      </c>
      <c r="AB86" s="128">
        <v>0</v>
      </c>
      <c r="AC86" s="128">
        <v>97440</v>
      </c>
      <c r="AD86" s="128">
        <v>13440</v>
      </c>
      <c r="AE86" s="128">
        <v>0</v>
      </c>
      <c r="AF86" s="128" t="s">
        <v>98</v>
      </c>
      <c r="AG86" s="128" t="s">
        <v>105</v>
      </c>
      <c r="AH86" s="128" t="s">
        <v>1973</v>
      </c>
      <c r="AI86" s="128" t="s">
        <v>1974</v>
      </c>
      <c r="AJ86" s="124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4"/>
      <c r="BC86" s="122" t="s">
        <v>2387</v>
      </c>
      <c r="BD86" s="119" t="s">
        <v>271</v>
      </c>
      <c r="BE86" s="119" t="s">
        <v>3072</v>
      </c>
      <c r="BF86" s="197">
        <v>97440</v>
      </c>
      <c r="BG86" s="115"/>
      <c r="BI86" s="424"/>
    </row>
    <row r="87" spans="2:61" x14ac:dyDescent="0.3">
      <c r="B87" s="37"/>
      <c r="C87" s="41"/>
      <c r="D87" s="77"/>
      <c r="E87" s="523" t="s">
        <v>1355</v>
      </c>
      <c r="F87" s="128" t="s">
        <v>1654</v>
      </c>
      <c r="G87" s="128" t="s">
        <v>271</v>
      </c>
      <c r="H87" s="128" t="s">
        <v>3065</v>
      </c>
      <c r="I87" s="122" t="s">
        <v>3067</v>
      </c>
      <c r="J87" s="488">
        <v>1200</v>
      </c>
      <c r="K87" s="614" t="s">
        <v>2984</v>
      </c>
      <c r="L87" s="124"/>
      <c r="M87" s="128" t="s">
        <v>93</v>
      </c>
      <c r="N87" s="128" t="s">
        <v>94</v>
      </c>
      <c r="O87" s="128" t="s">
        <v>102</v>
      </c>
      <c r="P87" s="128" t="s">
        <v>1975</v>
      </c>
      <c r="Q87" s="128" t="s">
        <v>17</v>
      </c>
      <c r="R87" s="128" t="s">
        <v>1976</v>
      </c>
      <c r="S87" s="128" t="s">
        <v>1977</v>
      </c>
      <c r="T87" s="128" t="s">
        <v>3067</v>
      </c>
      <c r="U87" s="128" t="s">
        <v>3069</v>
      </c>
      <c r="V87" s="128" t="s">
        <v>1409</v>
      </c>
      <c r="W87" s="128" t="s">
        <v>141</v>
      </c>
      <c r="X87" s="128">
        <v>7500</v>
      </c>
      <c r="Y87" s="128">
        <v>0</v>
      </c>
      <c r="Z87" s="128">
        <v>1200</v>
      </c>
      <c r="AA87" s="128">
        <v>0</v>
      </c>
      <c r="AB87" s="128">
        <v>0</v>
      </c>
      <c r="AC87" s="128">
        <v>8700</v>
      </c>
      <c r="AD87" s="128">
        <v>1200</v>
      </c>
      <c r="AE87" s="128">
        <v>0</v>
      </c>
      <c r="AF87" s="128" t="s">
        <v>98</v>
      </c>
      <c r="AG87" s="128" t="s">
        <v>105</v>
      </c>
      <c r="AH87" s="128" t="s">
        <v>1504</v>
      </c>
      <c r="AI87" s="128" t="s">
        <v>1978</v>
      </c>
      <c r="AJ87" s="124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4"/>
      <c r="BC87" s="122" t="s">
        <v>2388</v>
      </c>
      <c r="BD87" s="119" t="s">
        <v>271</v>
      </c>
      <c r="BE87" s="119" t="s">
        <v>3072</v>
      </c>
      <c r="BF87" s="197">
        <v>8700</v>
      </c>
      <c r="BG87" s="115"/>
      <c r="BI87" s="424"/>
    </row>
    <row r="88" spans="2:61" x14ac:dyDescent="0.3">
      <c r="B88" s="37"/>
      <c r="C88" s="41"/>
      <c r="D88" s="77"/>
      <c r="E88" s="523" t="s">
        <v>1355</v>
      </c>
      <c r="F88" s="128" t="s">
        <v>1655</v>
      </c>
      <c r="G88" s="128" t="s">
        <v>271</v>
      </c>
      <c r="H88" s="128" t="s">
        <v>3065</v>
      </c>
      <c r="I88" s="122" t="s">
        <v>3067</v>
      </c>
      <c r="J88" s="488">
        <v>1971.36</v>
      </c>
      <c r="K88" s="614" t="s">
        <v>2984</v>
      </c>
      <c r="L88" s="124"/>
      <c r="M88" s="128" t="s">
        <v>93</v>
      </c>
      <c r="N88" s="128" t="s">
        <v>94</v>
      </c>
      <c r="O88" s="128" t="s">
        <v>244</v>
      </c>
      <c r="P88" s="128" t="s">
        <v>1979</v>
      </c>
      <c r="Q88" s="128" t="s">
        <v>1439</v>
      </c>
      <c r="R88" s="128" t="s">
        <v>1980</v>
      </c>
      <c r="S88" s="128" t="s">
        <v>1981</v>
      </c>
      <c r="T88" s="128" t="s">
        <v>3067</v>
      </c>
      <c r="U88" s="128" t="s">
        <v>3070</v>
      </c>
      <c r="V88" s="128" t="s">
        <v>1440</v>
      </c>
      <c r="W88" s="128" t="s">
        <v>141</v>
      </c>
      <c r="X88" s="128">
        <v>12321.06</v>
      </c>
      <c r="Y88" s="128">
        <v>0</v>
      </c>
      <c r="Z88" s="128">
        <v>1971.36</v>
      </c>
      <c r="AA88" s="128">
        <v>0</v>
      </c>
      <c r="AB88" s="128">
        <v>0</v>
      </c>
      <c r="AC88" s="128">
        <v>14292.42</v>
      </c>
      <c r="AD88" s="128">
        <v>1971.36</v>
      </c>
      <c r="AE88" s="128">
        <v>0</v>
      </c>
      <c r="AF88" s="128" t="s">
        <v>98</v>
      </c>
      <c r="AG88" s="128" t="s">
        <v>105</v>
      </c>
      <c r="AH88" s="128" t="s">
        <v>1982</v>
      </c>
      <c r="AI88" s="128" t="s">
        <v>1983</v>
      </c>
      <c r="AJ88" s="124"/>
      <c r="AK88" s="519" t="s">
        <v>93</v>
      </c>
      <c r="AL88" s="519" t="s">
        <v>106</v>
      </c>
      <c r="AM88" s="519" t="s">
        <v>359</v>
      </c>
      <c r="AN88" s="519" t="s">
        <v>1441</v>
      </c>
      <c r="AO88" s="519" t="s">
        <v>2815</v>
      </c>
      <c r="AP88" s="519" t="s">
        <v>2816</v>
      </c>
      <c r="AQ88" s="519" t="s">
        <v>3074</v>
      </c>
      <c r="AR88" s="519" t="s">
        <v>3075</v>
      </c>
      <c r="AS88" s="519" t="s">
        <v>2783</v>
      </c>
      <c r="AT88" s="519" t="s">
        <v>108</v>
      </c>
      <c r="AU88" s="519" t="s">
        <v>98</v>
      </c>
      <c r="AV88" s="519" t="s">
        <v>2817</v>
      </c>
      <c r="AW88" s="519" t="s">
        <v>2818</v>
      </c>
      <c r="AX88" s="519" t="s">
        <v>109</v>
      </c>
      <c r="AY88" s="519" t="s">
        <v>1442</v>
      </c>
      <c r="AZ88" s="519" t="s">
        <v>110</v>
      </c>
      <c r="BA88" s="519" t="s">
        <v>2819</v>
      </c>
      <c r="BB88" s="124"/>
      <c r="BC88" s="122" t="s">
        <v>2389</v>
      </c>
      <c r="BD88" s="119" t="s">
        <v>271</v>
      </c>
      <c r="BE88" s="119" t="s">
        <v>3072</v>
      </c>
      <c r="BF88" s="197">
        <v>14292.43</v>
      </c>
      <c r="BG88" s="115"/>
      <c r="BI88" s="424"/>
    </row>
    <row r="89" spans="2:61" x14ac:dyDescent="0.3">
      <c r="B89" s="37"/>
      <c r="C89" s="41"/>
      <c r="D89" s="77"/>
      <c r="E89" s="523" t="s">
        <v>1355</v>
      </c>
      <c r="F89" s="128" t="s">
        <v>1505</v>
      </c>
      <c r="G89" s="128" t="s">
        <v>271</v>
      </c>
      <c r="H89" s="128" t="s">
        <v>3065</v>
      </c>
      <c r="I89" s="122" t="s">
        <v>3067</v>
      </c>
      <c r="J89" s="488">
        <v>16837.009999999998</v>
      </c>
      <c r="K89" s="614" t="s">
        <v>2984</v>
      </c>
      <c r="L89" s="124"/>
      <c r="M89" s="128" t="s">
        <v>93</v>
      </c>
      <c r="N89" s="128" t="s">
        <v>94</v>
      </c>
      <c r="O89" s="128" t="s">
        <v>1984</v>
      </c>
      <c r="P89" s="128" t="s">
        <v>1985</v>
      </c>
      <c r="Q89" s="128" t="s">
        <v>1439</v>
      </c>
      <c r="R89" s="128" t="s">
        <v>1986</v>
      </c>
      <c r="S89" s="128" t="s">
        <v>1987</v>
      </c>
      <c r="T89" s="128" t="s">
        <v>3067</v>
      </c>
      <c r="U89" s="128" t="s">
        <v>3070</v>
      </c>
      <c r="V89" s="128" t="s">
        <v>1440</v>
      </c>
      <c r="W89" s="128" t="s">
        <v>141</v>
      </c>
      <c r="X89" s="128">
        <v>105231.29</v>
      </c>
      <c r="Y89" s="128">
        <v>0</v>
      </c>
      <c r="Z89" s="128">
        <v>16837.009999999998</v>
      </c>
      <c r="AA89" s="128">
        <v>0</v>
      </c>
      <c r="AB89" s="128">
        <v>0</v>
      </c>
      <c r="AC89" s="128">
        <v>122068.3</v>
      </c>
      <c r="AD89" s="128">
        <v>16837.009999999998</v>
      </c>
      <c r="AE89" s="128">
        <v>0</v>
      </c>
      <c r="AF89" s="128" t="s">
        <v>98</v>
      </c>
      <c r="AG89" s="128" t="s">
        <v>105</v>
      </c>
      <c r="AH89" s="128" t="s">
        <v>1988</v>
      </c>
      <c r="AI89" s="128" t="s">
        <v>1989</v>
      </c>
      <c r="AJ89" s="124"/>
      <c r="AK89" s="519" t="s">
        <v>93</v>
      </c>
      <c r="AL89" s="519" t="s">
        <v>106</v>
      </c>
      <c r="AM89" s="519" t="s">
        <v>359</v>
      </c>
      <c r="AN89" s="519" t="s">
        <v>1441</v>
      </c>
      <c r="AO89" s="519" t="s">
        <v>2820</v>
      </c>
      <c r="AP89" s="519" t="s">
        <v>2821</v>
      </c>
      <c r="AQ89" s="519" t="s">
        <v>3074</v>
      </c>
      <c r="AR89" s="519" t="s">
        <v>3075</v>
      </c>
      <c r="AS89" s="519" t="s">
        <v>2783</v>
      </c>
      <c r="AT89" s="519" t="s">
        <v>108</v>
      </c>
      <c r="AU89" s="519" t="s">
        <v>98</v>
      </c>
      <c r="AV89" s="519" t="s">
        <v>2822</v>
      </c>
      <c r="AW89" s="519" t="s">
        <v>2823</v>
      </c>
      <c r="AX89" s="519" t="s">
        <v>109</v>
      </c>
      <c r="AY89" s="519" t="s">
        <v>1442</v>
      </c>
      <c r="AZ89" s="519" t="s">
        <v>110</v>
      </c>
      <c r="BA89" s="519" t="s">
        <v>2824</v>
      </c>
      <c r="BB89" s="124"/>
      <c r="BC89" s="122" t="s">
        <v>1506</v>
      </c>
      <c r="BD89" s="119" t="s">
        <v>271</v>
      </c>
      <c r="BE89" s="119" t="s">
        <v>3072</v>
      </c>
      <c r="BF89" s="197">
        <v>122068.3</v>
      </c>
      <c r="BG89" s="115"/>
      <c r="BI89" s="424"/>
    </row>
    <row r="90" spans="2:61" x14ac:dyDescent="0.3">
      <c r="B90" s="37"/>
      <c r="C90" s="41"/>
      <c r="D90" s="77"/>
      <c r="E90" s="523" t="s">
        <v>1355</v>
      </c>
      <c r="F90" s="128" t="s">
        <v>1507</v>
      </c>
      <c r="G90" s="128" t="s">
        <v>271</v>
      </c>
      <c r="H90" s="128" t="s">
        <v>3065</v>
      </c>
      <c r="I90" s="122" t="s">
        <v>3067</v>
      </c>
      <c r="J90" s="488">
        <v>30747.360000000001</v>
      </c>
      <c r="K90" s="614" t="s">
        <v>2984</v>
      </c>
      <c r="L90" s="124"/>
      <c r="M90" s="128" t="s">
        <v>93</v>
      </c>
      <c r="N90" s="128" t="s">
        <v>94</v>
      </c>
      <c r="O90" s="128" t="s">
        <v>95</v>
      </c>
      <c r="P90" s="128" t="s">
        <v>1990</v>
      </c>
      <c r="Q90" s="128" t="s">
        <v>1439</v>
      </c>
      <c r="R90" s="128" t="s">
        <v>1991</v>
      </c>
      <c r="S90" s="128" t="s">
        <v>1992</v>
      </c>
      <c r="T90" s="128" t="s">
        <v>3067</v>
      </c>
      <c r="U90" s="128" t="s">
        <v>3070</v>
      </c>
      <c r="V90" s="128" t="s">
        <v>1440</v>
      </c>
      <c r="W90" s="128" t="s">
        <v>141</v>
      </c>
      <c r="X90" s="128">
        <v>192171</v>
      </c>
      <c r="Y90" s="128">
        <v>0</v>
      </c>
      <c r="Z90" s="128">
        <v>30747.360000000001</v>
      </c>
      <c r="AA90" s="128">
        <v>0</v>
      </c>
      <c r="AB90" s="128">
        <v>0</v>
      </c>
      <c r="AC90" s="128">
        <v>222918.36</v>
      </c>
      <c r="AD90" s="128">
        <v>30747.360000000001</v>
      </c>
      <c r="AE90" s="128">
        <v>0</v>
      </c>
      <c r="AF90" s="128" t="s">
        <v>98</v>
      </c>
      <c r="AG90" s="128" t="s">
        <v>105</v>
      </c>
      <c r="AH90" s="128" t="s">
        <v>1993</v>
      </c>
      <c r="AI90" s="128" t="s">
        <v>1994</v>
      </c>
      <c r="AJ90" s="124"/>
      <c r="AK90" s="519" t="s">
        <v>93</v>
      </c>
      <c r="AL90" s="519" t="s">
        <v>106</v>
      </c>
      <c r="AM90" s="519" t="s">
        <v>359</v>
      </c>
      <c r="AN90" s="519" t="s">
        <v>1441</v>
      </c>
      <c r="AO90" s="519" t="s">
        <v>2825</v>
      </c>
      <c r="AP90" s="519" t="s">
        <v>2826</v>
      </c>
      <c r="AQ90" s="519" t="s">
        <v>3074</v>
      </c>
      <c r="AR90" s="519" t="s">
        <v>3075</v>
      </c>
      <c r="AS90" s="519" t="s">
        <v>2783</v>
      </c>
      <c r="AT90" s="519" t="s">
        <v>108</v>
      </c>
      <c r="AU90" s="519" t="s">
        <v>98</v>
      </c>
      <c r="AV90" s="519" t="s">
        <v>1520</v>
      </c>
      <c r="AW90" s="519" t="s">
        <v>2827</v>
      </c>
      <c r="AX90" s="519" t="s">
        <v>109</v>
      </c>
      <c r="AY90" s="519" t="s">
        <v>1442</v>
      </c>
      <c r="AZ90" s="519" t="s">
        <v>110</v>
      </c>
      <c r="BA90" s="519" t="s">
        <v>2828</v>
      </c>
      <c r="BB90" s="124"/>
      <c r="BC90" s="122" t="s">
        <v>1508</v>
      </c>
      <c r="BD90" s="119" t="s">
        <v>271</v>
      </c>
      <c r="BE90" s="119" t="s">
        <v>3072</v>
      </c>
      <c r="BF90" s="197">
        <v>222918.36</v>
      </c>
      <c r="BG90" s="115"/>
      <c r="BI90" s="424"/>
    </row>
    <row r="91" spans="2:61" x14ac:dyDescent="0.3">
      <c r="B91" s="37"/>
      <c r="C91" s="41"/>
      <c r="D91" s="77"/>
      <c r="E91" s="523" t="s">
        <v>1355</v>
      </c>
      <c r="F91" s="128" t="s">
        <v>1656</v>
      </c>
      <c r="G91" s="128" t="s">
        <v>271</v>
      </c>
      <c r="H91" s="128" t="s">
        <v>3065</v>
      </c>
      <c r="I91" s="122" t="s">
        <v>3067</v>
      </c>
      <c r="J91" s="488">
        <v>11242.3</v>
      </c>
      <c r="K91" s="614" t="s">
        <v>2984</v>
      </c>
      <c r="L91" s="124"/>
      <c r="M91" s="128" t="s">
        <v>93</v>
      </c>
      <c r="N91" s="128" t="s">
        <v>94</v>
      </c>
      <c r="O91" s="128" t="s">
        <v>151</v>
      </c>
      <c r="P91" s="128" t="s">
        <v>1995</v>
      </c>
      <c r="Q91" s="128" t="s">
        <v>1439</v>
      </c>
      <c r="R91" s="128" t="s">
        <v>1996</v>
      </c>
      <c r="S91" s="128" t="s">
        <v>1997</v>
      </c>
      <c r="T91" s="128" t="s">
        <v>3067</v>
      </c>
      <c r="U91" s="128" t="s">
        <v>3070</v>
      </c>
      <c r="V91" s="128" t="s">
        <v>1440</v>
      </c>
      <c r="W91" s="128" t="s">
        <v>141</v>
      </c>
      <c r="X91" s="128">
        <v>70264.36</v>
      </c>
      <c r="Y91" s="128">
        <v>0</v>
      </c>
      <c r="Z91" s="128">
        <v>11242.3</v>
      </c>
      <c r="AA91" s="128">
        <v>0</v>
      </c>
      <c r="AB91" s="128">
        <v>0</v>
      </c>
      <c r="AC91" s="128">
        <v>81506.66</v>
      </c>
      <c r="AD91" s="128">
        <v>11242.3</v>
      </c>
      <c r="AE91" s="128">
        <v>0</v>
      </c>
      <c r="AF91" s="128" t="s">
        <v>98</v>
      </c>
      <c r="AG91" s="128" t="s">
        <v>105</v>
      </c>
      <c r="AH91" s="128" t="s">
        <v>1998</v>
      </c>
      <c r="AI91" s="128" t="s">
        <v>1999</v>
      </c>
      <c r="AJ91" s="124"/>
      <c r="AK91" s="519" t="s">
        <v>93</v>
      </c>
      <c r="AL91" s="519" t="s">
        <v>106</v>
      </c>
      <c r="AM91" s="519" t="s">
        <v>359</v>
      </c>
      <c r="AN91" s="519" t="s">
        <v>1441</v>
      </c>
      <c r="AO91" s="519" t="s">
        <v>2829</v>
      </c>
      <c r="AP91" s="519" t="s">
        <v>2830</v>
      </c>
      <c r="AQ91" s="519" t="s">
        <v>3074</v>
      </c>
      <c r="AR91" s="519" t="s">
        <v>3075</v>
      </c>
      <c r="AS91" s="519" t="s">
        <v>2783</v>
      </c>
      <c r="AT91" s="519" t="s">
        <v>108</v>
      </c>
      <c r="AU91" s="519" t="s">
        <v>98</v>
      </c>
      <c r="AV91" s="519" t="s">
        <v>2831</v>
      </c>
      <c r="AW91" s="519" t="s">
        <v>2832</v>
      </c>
      <c r="AX91" s="519" t="s">
        <v>109</v>
      </c>
      <c r="AY91" s="519" t="s">
        <v>1442</v>
      </c>
      <c r="AZ91" s="519" t="s">
        <v>110</v>
      </c>
      <c r="BA91" s="519" t="s">
        <v>2833</v>
      </c>
      <c r="BB91" s="124"/>
      <c r="BC91" s="122" t="s">
        <v>2390</v>
      </c>
      <c r="BD91" s="119" t="s">
        <v>271</v>
      </c>
      <c r="BE91" s="119" t="s">
        <v>3072</v>
      </c>
      <c r="BF91" s="197">
        <v>81506.66</v>
      </c>
      <c r="BG91" s="115"/>
      <c r="BI91" s="424"/>
    </row>
    <row r="92" spans="2:61" x14ac:dyDescent="0.3">
      <c r="B92" s="37"/>
      <c r="C92" s="41"/>
      <c r="D92" s="77"/>
      <c r="E92" s="523" t="s">
        <v>1355</v>
      </c>
      <c r="F92" s="128" t="s">
        <v>1509</v>
      </c>
      <c r="G92" s="128" t="s">
        <v>271</v>
      </c>
      <c r="H92" s="128" t="s">
        <v>3065</v>
      </c>
      <c r="I92" s="122" t="s">
        <v>3067</v>
      </c>
      <c r="J92" s="488">
        <v>560</v>
      </c>
      <c r="K92" s="614" t="s">
        <v>2985</v>
      </c>
      <c r="L92" s="124"/>
      <c r="M92" s="128" t="s">
        <v>93</v>
      </c>
      <c r="N92" s="128" t="s">
        <v>94</v>
      </c>
      <c r="O92" s="128" t="s">
        <v>1445</v>
      </c>
      <c r="P92" s="128" t="s">
        <v>2000</v>
      </c>
      <c r="Q92" s="128" t="s">
        <v>1439</v>
      </c>
      <c r="R92" s="128" t="s">
        <v>2001</v>
      </c>
      <c r="S92" s="128" t="s">
        <v>2002</v>
      </c>
      <c r="T92" s="128" t="s">
        <v>3067</v>
      </c>
      <c r="U92" s="128" t="s">
        <v>3070</v>
      </c>
      <c r="V92" s="128" t="s">
        <v>1440</v>
      </c>
      <c r="W92" s="128" t="s">
        <v>141</v>
      </c>
      <c r="X92" s="128">
        <v>3500</v>
      </c>
      <c r="Y92" s="128">
        <v>0</v>
      </c>
      <c r="Z92" s="128">
        <v>560</v>
      </c>
      <c r="AA92" s="128">
        <v>210</v>
      </c>
      <c r="AB92" s="128">
        <v>0</v>
      </c>
      <c r="AC92" s="128">
        <v>3850</v>
      </c>
      <c r="AD92" s="128">
        <v>560</v>
      </c>
      <c r="AE92" s="128">
        <v>210</v>
      </c>
      <c r="AF92" s="128" t="s">
        <v>98</v>
      </c>
      <c r="AG92" s="128" t="s">
        <v>105</v>
      </c>
      <c r="AH92" s="128" t="s">
        <v>2003</v>
      </c>
      <c r="AI92" s="128" t="s">
        <v>2004</v>
      </c>
      <c r="AJ92" s="124"/>
      <c r="AK92" s="519" t="s">
        <v>93</v>
      </c>
      <c r="AL92" s="519" t="s">
        <v>106</v>
      </c>
      <c r="AM92" s="519" t="s">
        <v>359</v>
      </c>
      <c r="AN92" s="519" t="s">
        <v>1441</v>
      </c>
      <c r="AO92" s="519" t="s">
        <v>2834</v>
      </c>
      <c r="AP92" s="519" t="s">
        <v>2835</v>
      </c>
      <c r="AQ92" s="519" t="s">
        <v>3074</v>
      </c>
      <c r="AR92" s="519" t="s">
        <v>3075</v>
      </c>
      <c r="AS92" s="519" t="s">
        <v>2783</v>
      </c>
      <c r="AT92" s="519" t="s">
        <v>108</v>
      </c>
      <c r="AU92" s="519" t="s">
        <v>98</v>
      </c>
      <c r="AV92" s="519" t="s">
        <v>2836</v>
      </c>
      <c r="AW92" s="519" t="s">
        <v>2837</v>
      </c>
      <c r="AX92" s="519" t="s">
        <v>109</v>
      </c>
      <c r="AY92" s="519" t="s">
        <v>1442</v>
      </c>
      <c r="AZ92" s="519" t="s">
        <v>110</v>
      </c>
      <c r="BA92" s="519" t="s">
        <v>2838</v>
      </c>
      <c r="BB92" s="124"/>
      <c r="BC92" s="122" t="s">
        <v>1510</v>
      </c>
      <c r="BD92" s="119" t="s">
        <v>271</v>
      </c>
      <c r="BE92" s="119" t="s">
        <v>3072</v>
      </c>
      <c r="BF92" s="197">
        <v>3850</v>
      </c>
      <c r="BG92" s="115"/>
      <c r="BI92" s="424"/>
    </row>
    <row r="93" spans="2:61" x14ac:dyDescent="0.3">
      <c r="B93" s="37"/>
      <c r="C93" s="41"/>
      <c r="D93" s="77"/>
      <c r="E93" s="523" t="s">
        <v>1355</v>
      </c>
      <c r="F93" s="128" t="s">
        <v>1657</v>
      </c>
      <c r="G93" s="128" t="s">
        <v>271</v>
      </c>
      <c r="H93" s="128" t="s">
        <v>3065</v>
      </c>
      <c r="I93" s="122" t="s">
        <v>3067</v>
      </c>
      <c r="J93" s="488">
        <v>2848.32</v>
      </c>
      <c r="K93" s="614" t="s">
        <v>2985</v>
      </c>
      <c r="L93" s="124"/>
      <c r="M93" s="128" t="s">
        <v>93</v>
      </c>
      <c r="N93" s="128" t="s">
        <v>94</v>
      </c>
      <c r="O93" s="128" t="s">
        <v>244</v>
      </c>
      <c r="P93" s="128" t="s">
        <v>2005</v>
      </c>
      <c r="Q93" s="128" t="s">
        <v>1439</v>
      </c>
      <c r="R93" s="128" t="s">
        <v>2006</v>
      </c>
      <c r="S93" s="128" t="s">
        <v>2007</v>
      </c>
      <c r="T93" s="128" t="s">
        <v>3067</v>
      </c>
      <c r="U93" s="128" t="s">
        <v>3070</v>
      </c>
      <c r="V93" s="128" t="s">
        <v>1440</v>
      </c>
      <c r="W93" s="128" t="s">
        <v>141</v>
      </c>
      <c r="X93" s="128">
        <v>17802</v>
      </c>
      <c r="Y93" s="128">
        <v>0</v>
      </c>
      <c r="Z93" s="128">
        <v>2848.32</v>
      </c>
      <c r="AA93" s="128">
        <v>1068.1199999999999</v>
      </c>
      <c r="AB93" s="128">
        <v>0</v>
      </c>
      <c r="AC93" s="128">
        <v>19582.2</v>
      </c>
      <c r="AD93" s="128">
        <v>2848.32</v>
      </c>
      <c r="AE93" s="128">
        <v>1068.1199999999999</v>
      </c>
      <c r="AF93" s="128" t="s">
        <v>98</v>
      </c>
      <c r="AG93" s="128" t="s">
        <v>105</v>
      </c>
      <c r="AH93" s="128" t="s">
        <v>2008</v>
      </c>
      <c r="AI93" s="128" t="s">
        <v>2009</v>
      </c>
      <c r="AJ93" s="124"/>
      <c r="AK93" s="519" t="s">
        <v>93</v>
      </c>
      <c r="AL93" s="519" t="s">
        <v>106</v>
      </c>
      <c r="AM93" s="519" t="s">
        <v>359</v>
      </c>
      <c r="AN93" s="519" t="s">
        <v>1441</v>
      </c>
      <c r="AO93" s="519" t="s">
        <v>2839</v>
      </c>
      <c r="AP93" s="519" t="s">
        <v>2840</v>
      </c>
      <c r="AQ93" s="519" t="s">
        <v>3074</v>
      </c>
      <c r="AR93" s="519" t="s">
        <v>3075</v>
      </c>
      <c r="AS93" s="519" t="s">
        <v>2783</v>
      </c>
      <c r="AT93" s="519" t="s">
        <v>108</v>
      </c>
      <c r="AU93" s="519" t="s">
        <v>98</v>
      </c>
      <c r="AV93" s="519" t="s">
        <v>2841</v>
      </c>
      <c r="AW93" s="519" t="s">
        <v>2842</v>
      </c>
      <c r="AX93" s="519" t="s">
        <v>109</v>
      </c>
      <c r="AY93" s="519" t="s">
        <v>1442</v>
      </c>
      <c r="AZ93" s="519" t="s">
        <v>110</v>
      </c>
      <c r="BA93" s="519" t="s">
        <v>2843</v>
      </c>
      <c r="BB93" s="124"/>
      <c r="BC93" s="122" t="s">
        <v>2391</v>
      </c>
      <c r="BD93" s="119" t="s">
        <v>271</v>
      </c>
      <c r="BE93" s="119" t="s">
        <v>3072</v>
      </c>
      <c r="BF93" s="197">
        <v>19582.2</v>
      </c>
      <c r="BG93" s="115"/>
      <c r="BI93" s="424"/>
    </row>
    <row r="94" spans="2:61" x14ac:dyDescent="0.3">
      <c r="B94" s="37"/>
      <c r="C94" s="41"/>
      <c r="D94" s="77"/>
      <c r="E94" s="523" t="s">
        <v>1350</v>
      </c>
      <c r="F94" s="128" t="s">
        <v>1658</v>
      </c>
      <c r="G94" s="128" t="s">
        <v>1659</v>
      </c>
      <c r="H94" s="128" t="s">
        <v>3065</v>
      </c>
      <c r="I94" s="122" t="s">
        <v>3067</v>
      </c>
      <c r="J94" s="488">
        <v>37182.672599999998</v>
      </c>
      <c r="K94" s="614"/>
      <c r="L94" s="124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4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4"/>
      <c r="BC94" s="122"/>
      <c r="BD94" s="235"/>
      <c r="BE94" s="235"/>
      <c r="BF94" s="236"/>
      <c r="BG94" s="115"/>
      <c r="BI94" s="424"/>
    </row>
    <row r="95" spans="2:61" x14ac:dyDescent="0.3">
      <c r="B95" s="37"/>
      <c r="C95" s="41"/>
      <c r="D95" s="77"/>
      <c r="E95" s="523" t="s">
        <v>1355</v>
      </c>
      <c r="F95" s="128" t="s">
        <v>1511</v>
      </c>
      <c r="G95" s="128" t="s">
        <v>787</v>
      </c>
      <c r="H95" s="128" t="s">
        <v>3065</v>
      </c>
      <c r="I95" s="122" t="s">
        <v>3067</v>
      </c>
      <c r="J95" s="488">
        <v>58.96</v>
      </c>
      <c r="K95" s="614" t="s">
        <v>2985</v>
      </c>
      <c r="L95" s="124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4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4"/>
      <c r="BC95" s="122" t="s">
        <v>1513</v>
      </c>
      <c r="BD95" s="119" t="s">
        <v>787</v>
      </c>
      <c r="BE95" s="119" t="s">
        <v>3072</v>
      </c>
      <c r="BF95" s="197">
        <v>58.96</v>
      </c>
      <c r="BG95" s="115"/>
      <c r="BI95" s="424"/>
    </row>
    <row r="96" spans="2:61" x14ac:dyDescent="0.3">
      <c r="B96" s="37"/>
      <c r="C96" s="41"/>
      <c r="D96" s="77"/>
      <c r="E96" s="523" t="s">
        <v>1355</v>
      </c>
      <c r="F96" s="128" t="s">
        <v>1514</v>
      </c>
      <c r="G96" s="128" t="s">
        <v>787</v>
      </c>
      <c r="H96" s="128" t="s">
        <v>3065</v>
      </c>
      <c r="I96" s="122" t="s">
        <v>3067</v>
      </c>
      <c r="J96" s="488">
        <v>88</v>
      </c>
      <c r="K96" s="614"/>
      <c r="L96" s="124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4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4"/>
      <c r="BC96" s="122"/>
      <c r="BD96" s="235"/>
      <c r="BE96" s="235"/>
      <c r="BF96" s="236"/>
      <c r="BG96" s="115"/>
      <c r="BI96" s="424"/>
    </row>
    <row r="97" spans="2:61" x14ac:dyDescent="0.3">
      <c r="B97" s="37"/>
      <c r="C97" s="41"/>
      <c r="D97" s="77"/>
      <c r="E97" s="523" t="s">
        <v>1355</v>
      </c>
      <c r="F97" s="128" t="s">
        <v>1521</v>
      </c>
      <c r="G97" s="128" t="s">
        <v>265</v>
      </c>
      <c r="H97" s="128" t="s">
        <v>3065</v>
      </c>
      <c r="I97" s="122" t="s">
        <v>3067</v>
      </c>
      <c r="J97" s="488">
        <v>336</v>
      </c>
      <c r="K97" s="614" t="s">
        <v>2986</v>
      </c>
      <c r="L97" s="124"/>
      <c r="M97" s="128" t="s">
        <v>93</v>
      </c>
      <c r="N97" s="128" t="s">
        <v>94</v>
      </c>
      <c r="O97" s="128" t="s">
        <v>787</v>
      </c>
      <c r="P97" s="128" t="s">
        <v>2010</v>
      </c>
      <c r="Q97" s="128" t="s">
        <v>17</v>
      </c>
      <c r="R97" s="128" t="s">
        <v>2011</v>
      </c>
      <c r="S97" s="128" t="s">
        <v>2012</v>
      </c>
      <c r="T97" s="128" t="s">
        <v>3067</v>
      </c>
      <c r="U97" s="128" t="s">
        <v>3071</v>
      </c>
      <c r="V97" s="128" t="s">
        <v>1434</v>
      </c>
      <c r="W97" s="128" t="s">
        <v>141</v>
      </c>
      <c r="X97" s="128">
        <v>2100</v>
      </c>
      <c r="Y97" s="128">
        <v>0</v>
      </c>
      <c r="Z97" s="128">
        <v>336</v>
      </c>
      <c r="AA97" s="128">
        <v>0</v>
      </c>
      <c r="AB97" s="128">
        <v>0</v>
      </c>
      <c r="AC97" s="128">
        <v>2436</v>
      </c>
      <c r="AD97" s="128">
        <v>336</v>
      </c>
      <c r="AE97" s="128">
        <v>0</v>
      </c>
      <c r="AF97" s="128" t="s">
        <v>98</v>
      </c>
      <c r="AG97" s="128" t="s">
        <v>100</v>
      </c>
      <c r="AH97" s="128" t="s">
        <v>1516</v>
      </c>
      <c r="AI97" s="128" t="s">
        <v>2013</v>
      </c>
      <c r="AJ97" s="124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4"/>
      <c r="BC97" s="122" t="s">
        <v>1522</v>
      </c>
      <c r="BD97" s="119" t="s">
        <v>265</v>
      </c>
      <c r="BE97" s="119" t="s">
        <v>3072</v>
      </c>
      <c r="BF97" s="197">
        <v>2436</v>
      </c>
      <c r="BG97" s="115"/>
      <c r="BI97" s="424"/>
    </row>
    <row r="98" spans="2:61" x14ac:dyDescent="0.3">
      <c r="B98" s="37"/>
      <c r="C98" s="41"/>
      <c r="D98" s="77"/>
      <c r="E98" s="523" t="s">
        <v>1355</v>
      </c>
      <c r="F98" s="128" t="s">
        <v>1523</v>
      </c>
      <c r="G98" s="128" t="s">
        <v>265</v>
      </c>
      <c r="H98" s="128" t="s">
        <v>3065</v>
      </c>
      <c r="I98" s="122" t="s">
        <v>3067</v>
      </c>
      <c r="J98" s="488">
        <v>749.28</v>
      </c>
      <c r="K98" s="614" t="s">
        <v>2986</v>
      </c>
      <c r="L98" s="124"/>
      <c r="M98" s="128" t="s">
        <v>93</v>
      </c>
      <c r="N98" s="128" t="s">
        <v>94</v>
      </c>
      <c r="O98" s="128" t="s">
        <v>789</v>
      </c>
      <c r="P98" s="128" t="s">
        <v>2014</v>
      </c>
      <c r="Q98" s="128" t="s">
        <v>17</v>
      </c>
      <c r="R98" s="128" t="s">
        <v>2015</v>
      </c>
      <c r="S98" s="128" t="s">
        <v>2016</v>
      </c>
      <c r="T98" s="128" t="s">
        <v>3067</v>
      </c>
      <c r="U98" s="128" t="s">
        <v>3071</v>
      </c>
      <c r="V98" s="128" t="s">
        <v>1434</v>
      </c>
      <c r="W98" s="128" t="s">
        <v>141</v>
      </c>
      <c r="X98" s="128">
        <v>4683</v>
      </c>
      <c r="Y98" s="128">
        <v>0</v>
      </c>
      <c r="Z98" s="128">
        <v>749.28</v>
      </c>
      <c r="AA98" s="128">
        <v>0</v>
      </c>
      <c r="AB98" s="128">
        <v>0</v>
      </c>
      <c r="AC98" s="128">
        <v>5432.28</v>
      </c>
      <c r="AD98" s="128">
        <v>749.28</v>
      </c>
      <c r="AE98" s="128">
        <v>0</v>
      </c>
      <c r="AF98" s="128" t="s">
        <v>98</v>
      </c>
      <c r="AG98" s="128" t="s">
        <v>100</v>
      </c>
      <c r="AH98" s="128" t="s">
        <v>1512</v>
      </c>
      <c r="AI98" s="128" t="s">
        <v>2017</v>
      </c>
      <c r="AJ98" s="124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4"/>
      <c r="BC98" s="122" t="s">
        <v>1525</v>
      </c>
      <c r="BD98" s="119" t="s">
        <v>265</v>
      </c>
      <c r="BE98" s="119" t="s">
        <v>3072</v>
      </c>
      <c r="BF98" s="197">
        <v>5432.28</v>
      </c>
      <c r="BG98" s="115"/>
      <c r="BI98" s="424"/>
    </row>
    <row r="99" spans="2:61" x14ac:dyDescent="0.3">
      <c r="B99" s="37"/>
      <c r="C99" s="41"/>
      <c r="D99" s="77"/>
      <c r="E99" s="523" t="s">
        <v>1355</v>
      </c>
      <c r="F99" s="128" t="s">
        <v>1526</v>
      </c>
      <c r="G99" s="128" t="s">
        <v>265</v>
      </c>
      <c r="H99" s="128" t="s">
        <v>3065</v>
      </c>
      <c r="I99" s="122" t="s">
        <v>3067</v>
      </c>
      <c r="J99" s="488">
        <v>192</v>
      </c>
      <c r="K99" s="614" t="s">
        <v>2987</v>
      </c>
      <c r="L99" s="124"/>
      <c r="M99" s="128" t="s">
        <v>93</v>
      </c>
      <c r="N99" s="128" t="s">
        <v>94</v>
      </c>
      <c r="O99" s="128" t="s">
        <v>95</v>
      </c>
      <c r="P99" s="128" t="s">
        <v>2018</v>
      </c>
      <c r="Q99" s="128" t="s">
        <v>17</v>
      </c>
      <c r="R99" s="128" t="s">
        <v>2019</v>
      </c>
      <c r="S99" s="128" t="s">
        <v>2020</v>
      </c>
      <c r="T99" s="128" t="s">
        <v>3067</v>
      </c>
      <c r="U99" s="128" t="s">
        <v>3068</v>
      </c>
      <c r="V99" s="128" t="s">
        <v>1614</v>
      </c>
      <c r="W99" s="128" t="s">
        <v>141</v>
      </c>
      <c r="X99" s="128">
        <v>1200</v>
      </c>
      <c r="Y99" s="128">
        <v>0</v>
      </c>
      <c r="Z99" s="128">
        <v>192</v>
      </c>
      <c r="AA99" s="128">
        <v>0</v>
      </c>
      <c r="AB99" s="128">
        <v>0</v>
      </c>
      <c r="AC99" s="128">
        <v>1392</v>
      </c>
      <c r="AD99" s="128">
        <v>192</v>
      </c>
      <c r="AE99" s="128">
        <v>0</v>
      </c>
      <c r="AF99" s="128" t="s">
        <v>98</v>
      </c>
      <c r="AG99" s="128" t="s">
        <v>105</v>
      </c>
      <c r="AH99" s="128" t="s">
        <v>2021</v>
      </c>
      <c r="AI99" s="128" t="s">
        <v>2022</v>
      </c>
      <c r="AJ99" s="124"/>
      <c r="AK99" s="519" t="s">
        <v>93</v>
      </c>
      <c r="AL99" s="519" t="s">
        <v>106</v>
      </c>
      <c r="AM99" s="519" t="s">
        <v>268</v>
      </c>
      <c r="AN99" s="519" t="s">
        <v>106</v>
      </c>
      <c r="AO99" s="519" t="s">
        <v>2844</v>
      </c>
      <c r="AP99" s="519" t="s">
        <v>2845</v>
      </c>
      <c r="AQ99" s="519" t="s">
        <v>3074</v>
      </c>
      <c r="AR99" s="519" t="s">
        <v>3075</v>
      </c>
      <c r="AS99" s="519" t="s">
        <v>2544</v>
      </c>
      <c r="AT99" s="519" t="s">
        <v>108</v>
      </c>
      <c r="AU99" s="519" t="s">
        <v>98</v>
      </c>
      <c r="AV99" s="519" t="s">
        <v>1615</v>
      </c>
      <c r="AW99" s="519" t="s">
        <v>2020</v>
      </c>
      <c r="AX99" s="519" t="s">
        <v>109</v>
      </c>
      <c r="AY99" s="519" t="s">
        <v>109</v>
      </c>
      <c r="AZ99" s="519" t="s">
        <v>110</v>
      </c>
      <c r="BA99" s="519" t="s">
        <v>2846</v>
      </c>
      <c r="BB99" s="124"/>
      <c r="BC99" s="122" t="s">
        <v>1527</v>
      </c>
      <c r="BD99" s="119" t="s">
        <v>265</v>
      </c>
      <c r="BE99" s="119" t="s">
        <v>3072</v>
      </c>
      <c r="BF99" s="197">
        <v>1392</v>
      </c>
      <c r="BG99" s="115"/>
      <c r="BI99" s="424"/>
    </row>
    <row r="100" spans="2:61" x14ac:dyDescent="0.3">
      <c r="B100" s="37"/>
      <c r="C100" s="41"/>
      <c r="D100" s="77"/>
      <c r="E100" s="523" t="s">
        <v>1355</v>
      </c>
      <c r="F100" s="128" t="s">
        <v>1528</v>
      </c>
      <c r="G100" s="128" t="s">
        <v>265</v>
      </c>
      <c r="H100" s="128" t="s">
        <v>3065</v>
      </c>
      <c r="I100" s="122" t="s">
        <v>3067</v>
      </c>
      <c r="J100" s="488">
        <v>1891</v>
      </c>
      <c r="K100" s="614" t="s">
        <v>2987</v>
      </c>
      <c r="L100" s="124"/>
      <c r="M100" s="128" t="s">
        <v>93</v>
      </c>
      <c r="N100" s="128" t="s">
        <v>94</v>
      </c>
      <c r="O100" s="128" t="s">
        <v>144</v>
      </c>
      <c r="P100" s="128" t="s">
        <v>2023</v>
      </c>
      <c r="Q100" s="128" t="s">
        <v>1580</v>
      </c>
      <c r="R100" s="128" t="s">
        <v>2024</v>
      </c>
      <c r="S100" s="128" t="s">
        <v>2025</v>
      </c>
      <c r="T100" s="128" t="s">
        <v>3067</v>
      </c>
      <c r="U100" s="128" t="s">
        <v>3071</v>
      </c>
      <c r="V100" s="128" t="s">
        <v>1581</v>
      </c>
      <c r="W100" s="128" t="s">
        <v>141</v>
      </c>
      <c r="X100" s="128">
        <v>11820</v>
      </c>
      <c r="Y100" s="128">
        <v>0</v>
      </c>
      <c r="Z100" s="128">
        <v>1891.2</v>
      </c>
      <c r="AA100" s="128">
        <v>0</v>
      </c>
      <c r="AB100" s="128">
        <v>0</v>
      </c>
      <c r="AC100" s="128">
        <v>13711.2</v>
      </c>
      <c r="AD100" s="128">
        <v>1891.2</v>
      </c>
      <c r="AE100" s="128">
        <v>0</v>
      </c>
      <c r="AF100" s="128" t="s">
        <v>98</v>
      </c>
      <c r="AG100" s="128" t="s">
        <v>105</v>
      </c>
      <c r="AH100" s="128" t="s">
        <v>1582</v>
      </c>
      <c r="AI100" s="128" t="s">
        <v>2026</v>
      </c>
      <c r="AJ100" s="124"/>
      <c r="AK100" s="519" t="s">
        <v>93</v>
      </c>
      <c r="AL100" s="519" t="s">
        <v>106</v>
      </c>
      <c r="AM100" s="519" t="s">
        <v>524</v>
      </c>
      <c r="AN100" s="519" t="s">
        <v>2847</v>
      </c>
      <c r="AO100" s="519" t="s">
        <v>2848</v>
      </c>
      <c r="AP100" s="519" t="s">
        <v>2849</v>
      </c>
      <c r="AQ100" s="519" t="s">
        <v>3074</v>
      </c>
      <c r="AR100" s="519" t="s">
        <v>3075</v>
      </c>
      <c r="AS100" s="519" t="s">
        <v>2544</v>
      </c>
      <c r="AT100" s="519" t="s">
        <v>108</v>
      </c>
      <c r="AU100" s="519" t="s">
        <v>98</v>
      </c>
      <c r="AV100" s="519" t="s">
        <v>2850</v>
      </c>
      <c r="AW100" s="519" t="s">
        <v>2025</v>
      </c>
      <c r="AX100" s="519" t="s">
        <v>2024</v>
      </c>
      <c r="AY100" s="519" t="s">
        <v>109</v>
      </c>
      <c r="AZ100" s="519" t="s">
        <v>110</v>
      </c>
      <c r="BA100" s="519" t="s">
        <v>2851</v>
      </c>
      <c r="BB100" s="124"/>
      <c r="BC100" s="122" t="s">
        <v>1529</v>
      </c>
      <c r="BD100" s="119" t="s">
        <v>265</v>
      </c>
      <c r="BE100" s="119" t="s">
        <v>3072</v>
      </c>
      <c r="BF100" s="197">
        <v>13711</v>
      </c>
      <c r="BG100" s="423"/>
      <c r="BI100" s="424"/>
    </row>
    <row r="101" spans="2:61" x14ac:dyDescent="0.3">
      <c r="B101" s="37"/>
      <c r="C101" s="41"/>
      <c r="D101" s="77"/>
      <c r="E101" s="523" t="s">
        <v>1355</v>
      </c>
      <c r="F101" s="128" t="s">
        <v>1660</v>
      </c>
      <c r="G101" s="128" t="s">
        <v>265</v>
      </c>
      <c r="H101" s="128" t="s">
        <v>3065</v>
      </c>
      <c r="I101" s="122" t="s">
        <v>3067</v>
      </c>
      <c r="J101" s="488">
        <v>303.11</v>
      </c>
      <c r="K101" s="614" t="s">
        <v>2987</v>
      </c>
      <c r="L101" s="124"/>
      <c r="M101" s="128" t="s">
        <v>93</v>
      </c>
      <c r="N101" s="128" t="s">
        <v>94</v>
      </c>
      <c r="O101" s="128" t="s">
        <v>95</v>
      </c>
      <c r="P101" s="128" t="s">
        <v>2027</v>
      </c>
      <c r="Q101" s="128" t="s">
        <v>109</v>
      </c>
      <c r="R101" s="128" t="s">
        <v>2028</v>
      </c>
      <c r="S101" s="128" t="s">
        <v>2029</v>
      </c>
      <c r="T101" s="128" t="s">
        <v>3067</v>
      </c>
      <c r="U101" s="128" t="s">
        <v>3071</v>
      </c>
      <c r="V101" s="128" t="s">
        <v>1585</v>
      </c>
      <c r="W101" s="128" t="s">
        <v>141</v>
      </c>
      <c r="X101" s="128">
        <v>1894.45</v>
      </c>
      <c r="Y101" s="128">
        <v>0</v>
      </c>
      <c r="Z101" s="128">
        <v>303.11</v>
      </c>
      <c r="AA101" s="128">
        <v>0</v>
      </c>
      <c r="AB101" s="128">
        <v>0</v>
      </c>
      <c r="AC101" s="128">
        <v>2197.56</v>
      </c>
      <c r="AD101" s="128">
        <v>303.11</v>
      </c>
      <c r="AE101" s="128">
        <v>0</v>
      </c>
      <c r="AF101" s="128" t="s">
        <v>98</v>
      </c>
      <c r="AG101" s="128" t="s">
        <v>105</v>
      </c>
      <c r="AH101" s="128" t="s">
        <v>2030</v>
      </c>
      <c r="AI101" s="128" t="s">
        <v>2031</v>
      </c>
      <c r="AJ101" s="124"/>
      <c r="AK101" s="519" t="s">
        <v>93</v>
      </c>
      <c r="AL101" s="519" t="s">
        <v>106</v>
      </c>
      <c r="AM101" s="519" t="s">
        <v>265</v>
      </c>
      <c r="AN101" s="519" t="s">
        <v>109</v>
      </c>
      <c r="AO101" s="519" t="s">
        <v>2852</v>
      </c>
      <c r="AP101" s="519" t="s">
        <v>2853</v>
      </c>
      <c r="AQ101" s="519" t="s">
        <v>3074</v>
      </c>
      <c r="AR101" s="519" t="s">
        <v>3075</v>
      </c>
      <c r="AS101" s="519" t="s">
        <v>2544</v>
      </c>
      <c r="AT101" s="519" t="s">
        <v>108</v>
      </c>
      <c r="AU101" s="519" t="s">
        <v>98</v>
      </c>
      <c r="AV101" s="519" t="s">
        <v>2854</v>
      </c>
      <c r="AW101" s="519" t="s">
        <v>2029</v>
      </c>
      <c r="AX101" s="519" t="s">
        <v>2855</v>
      </c>
      <c r="AY101" s="519" t="s">
        <v>1586</v>
      </c>
      <c r="AZ101" s="519" t="s">
        <v>110</v>
      </c>
      <c r="BA101" s="519" t="s">
        <v>2856</v>
      </c>
      <c r="BB101" s="124"/>
      <c r="BC101" s="122" t="s">
        <v>2392</v>
      </c>
      <c r="BD101" s="119" t="s">
        <v>265</v>
      </c>
      <c r="BE101" s="119" t="s">
        <v>3072</v>
      </c>
      <c r="BF101" s="197">
        <v>2197.56</v>
      </c>
      <c r="BG101" s="425"/>
      <c r="BI101" s="424"/>
    </row>
    <row r="102" spans="2:61" x14ac:dyDescent="0.3">
      <c r="B102" s="37"/>
      <c r="C102" s="41"/>
      <c r="D102" s="77"/>
      <c r="E102" s="523" t="s">
        <v>1355</v>
      </c>
      <c r="F102" s="128" t="s">
        <v>1536</v>
      </c>
      <c r="G102" s="128" t="s">
        <v>265</v>
      </c>
      <c r="H102" s="128" t="s">
        <v>3065</v>
      </c>
      <c r="I102" s="122" t="s">
        <v>3067</v>
      </c>
      <c r="J102" s="488">
        <v>1678.4</v>
      </c>
      <c r="K102" s="614" t="s">
        <v>2987</v>
      </c>
      <c r="L102" s="124"/>
      <c r="M102" s="128" t="s">
        <v>93</v>
      </c>
      <c r="N102" s="128" t="s">
        <v>94</v>
      </c>
      <c r="O102" s="128" t="s">
        <v>224</v>
      </c>
      <c r="P102" s="128" t="s">
        <v>2032</v>
      </c>
      <c r="Q102" s="128" t="s">
        <v>109</v>
      </c>
      <c r="R102" s="128" t="s">
        <v>2033</v>
      </c>
      <c r="S102" s="128" t="s">
        <v>2034</v>
      </c>
      <c r="T102" s="128" t="s">
        <v>3067</v>
      </c>
      <c r="U102" s="128" t="s">
        <v>3068</v>
      </c>
      <c r="V102" s="128" t="s">
        <v>2035</v>
      </c>
      <c r="W102" s="128" t="s">
        <v>141</v>
      </c>
      <c r="X102" s="128">
        <v>10490</v>
      </c>
      <c r="Y102" s="128">
        <v>0</v>
      </c>
      <c r="Z102" s="128">
        <v>1678.4</v>
      </c>
      <c r="AA102" s="128">
        <v>1118.93</v>
      </c>
      <c r="AB102" s="128">
        <v>1049</v>
      </c>
      <c r="AC102" s="128">
        <v>10000.469999999999</v>
      </c>
      <c r="AD102" s="128">
        <v>1678.4</v>
      </c>
      <c r="AE102" s="128">
        <v>2167.9299999999998</v>
      </c>
      <c r="AF102" s="128" t="s">
        <v>98</v>
      </c>
      <c r="AG102" s="128" t="s">
        <v>105</v>
      </c>
      <c r="AH102" s="128" t="s">
        <v>2036</v>
      </c>
      <c r="AI102" s="128" t="s">
        <v>2037</v>
      </c>
      <c r="AJ102" s="124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4"/>
      <c r="BC102" s="122" t="s">
        <v>1539</v>
      </c>
      <c r="BD102" s="119" t="s">
        <v>265</v>
      </c>
      <c r="BE102" s="119" t="s">
        <v>3072</v>
      </c>
      <c r="BF102" s="197">
        <v>10000.469999999999</v>
      </c>
      <c r="BG102" s="423"/>
      <c r="BI102" s="424"/>
    </row>
    <row r="103" spans="2:61" x14ac:dyDescent="0.3">
      <c r="B103" s="37"/>
      <c r="C103" s="41"/>
      <c r="D103" s="77"/>
      <c r="E103" s="523" t="s">
        <v>1355</v>
      </c>
      <c r="F103" s="128" t="s">
        <v>1661</v>
      </c>
      <c r="G103" s="128" t="s">
        <v>265</v>
      </c>
      <c r="H103" s="128" t="s">
        <v>3065</v>
      </c>
      <c r="I103" s="122" t="s">
        <v>3067</v>
      </c>
      <c r="J103" s="488">
        <v>6084.21</v>
      </c>
      <c r="K103" s="614" t="s">
        <v>2987</v>
      </c>
      <c r="L103" s="124"/>
      <c r="M103" s="128" t="s">
        <v>93</v>
      </c>
      <c r="N103" s="128" t="s">
        <v>94</v>
      </c>
      <c r="O103" s="128" t="s">
        <v>787</v>
      </c>
      <c r="P103" s="128" t="s">
        <v>2038</v>
      </c>
      <c r="Q103" s="128" t="s">
        <v>17</v>
      </c>
      <c r="R103" s="128" t="s">
        <v>2039</v>
      </c>
      <c r="S103" s="128" t="s">
        <v>2040</v>
      </c>
      <c r="T103" s="128" t="s">
        <v>3067</v>
      </c>
      <c r="U103" s="128" t="s">
        <v>3068</v>
      </c>
      <c r="V103" s="128" t="s">
        <v>2041</v>
      </c>
      <c r="W103" s="128" t="s">
        <v>141</v>
      </c>
      <c r="X103" s="128">
        <v>44112.07</v>
      </c>
      <c r="Y103" s="128">
        <v>0</v>
      </c>
      <c r="Z103" s="128">
        <v>7057.93</v>
      </c>
      <c r="AA103" s="128">
        <v>0</v>
      </c>
      <c r="AB103" s="128">
        <v>0</v>
      </c>
      <c r="AC103" s="128">
        <v>51170</v>
      </c>
      <c r="AD103" s="128">
        <v>7057.93</v>
      </c>
      <c r="AE103" s="128">
        <v>0</v>
      </c>
      <c r="AF103" s="128" t="s">
        <v>98</v>
      </c>
      <c r="AG103" s="128" t="s">
        <v>105</v>
      </c>
      <c r="AH103" s="128" t="s">
        <v>2042</v>
      </c>
      <c r="AI103" s="128" t="s">
        <v>2043</v>
      </c>
      <c r="AJ103" s="124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4"/>
      <c r="BC103" s="122" t="s">
        <v>2393</v>
      </c>
      <c r="BD103" s="119" t="s">
        <v>265</v>
      </c>
      <c r="BE103" s="119" t="s">
        <v>3072</v>
      </c>
      <c r="BF103" s="197">
        <v>44110.5</v>
      </c>
      <c r="BG103" s="423"/>
      <c r="BI103" s="424"/>
    </row>
    <row r="104" spans="2:61" x14ac:dyDescent="0.3">
      <c r="B104" s="37"/>
      <c r="C104" s="41"/>
      <c r="D104" s="77"/>
      <c r="E104" s="523" t="s">
        <v>1350</v>
      </c>
      <c r="F104" s="128" t="s">
        <v>1417</v>
      </c>
      <c r="G104" s="128" t="s">
        <v>793</v>
      </c>
      <c r="H104" s="128" t="s">
        <v>3065</v>
      </c>
      <c r="I104" s="122" t="s">
        <v>3067</v>
      </c>
      <c r="J104" s="488">
        <v>88635.22</v>
      </c>
      <c r="K104" s="614"/>
      <c r="L104" s="124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4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4"/>
      <c r="BC104" s="122"/>
      <c r="BD104" s="235"/>
      <c r="BE104" s="235"/>
      <c r="BF104" s="236"/>
      <c r="BG104" s="425"/>
      <c r="BI104" s="424"/>
    </row>
    <row r="105" spans="2:61" x14ac:dyDescent="0.3">
      <c r="B105" s="37"/>
      <c r="C105" s="41"/>
      <c r="D105" s="77"/>
      <c r="E105" s="523" t="s">
        <v>1355</v>
      </c>
      <c r="F105" s="128" t="s">
        <v>1662</v>
      </c>
      <c r="G105" s="128" t="s">
        <v>793</v>
      </c>
      <c r="H105" s="128" t="s">
        <v>3065</v>
      </c>
      <c r="I105" s="122" t="s">
        <v>3067</v>
      </c>
      <c r="J105" s="488">
        <v>973.72</v>
      </c>
      <c r="K105" s="614" t="s">
        <v>2989</v>
      </c>
      <c r="L105" s="124"/>
      <c r="M105" s="128" t="s">
        <v>93</v>
      </c>
      <c r="N105" s="128" t="s">
        <v>94</v>
      </c>
      <c r="O105" s="128" t="s">
        <v>787</v>
      </c>
      <c r="P105" s="128" t="s">
        <v>2038</v>
      </c>
      <c r="Q105" s="128" t="s">
        <v>17</v>
      </c>
      <c r="R105" s="128" t="s">
        <v>2039</v>
      </c>
      <c r="S105" s="128" t="s">
        <v>2040</v>
      </c>
      <c r="T105" s="128" t="s">
        <v>3067</v>
      </c>
      <c r="U105" s="128" t="s">
        <v>3068</v>
      </c>
      <c r="V105" s="128" t="s">
        <v>2041</v>
      </c>
      <c r="W105" s="128" t="s">
        <v>141</v>
      </c>
      <c r="X105" s="128">
        <v>44112.07</v>
      </c>
      <c r="Y105" s="128">
        <v>0</v>
      </c>
      <c r="Z105" s="128">
        <v>7057.93</v>
      </c>
      <c r="AA105" s="128">
        <v>0</v>
      </c>
      <c r="AB105" s="128">
        <v>0</v>
      </c>
      <c r="AC105" s="128">
        <v>51170</v>
      </c>
      <c r="AD105" s="128">
        <v>7057.93</v>
      </c>
      <c r="AE105" s="128">
        <v>0</v>
      </c>
      <c r="AF105" s="128" t="s">
        <v>98</v>
      </c>
      <c r="AG105" s="128" t="s">
        <v>105</v>
      </c>
      <c r="AH105" s="128" t="s">
        <v>2042</v>
      </c>
      <c r="AI105" s="128" t="s">
        <v>2043</v>
      </c>
      <c r="AJ105" s="124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4"/>
      <c r="BC105" s="122" t="s">
        <v>2394</v>
      </c>
      <c r="BD105" s="119" t="s">
        <v>793</v>
      </c>
      <c r="BE105" s="119" t="s">
        <v>3072</v>
      </c>
      <c r="BF105" s="197">
        <v>7059.5</v>
      </c>
      <c r="BG105" s="423"/>
      <c r="BI105" s="424"/>
    </row>
    <row r="106" spans="2:61" x14ac:dyDescent="0.3">
      <c r="B106" s="37"/>
      <c r="C106" s="41"/>
      <c r="D106" s="77"/>
      <c r="E106" s="523" t="s">
        <v>1355</v>
      </c>
      <c r="F106" s="128" t="s">
        <v>1543</v>
      </c>
      <c r="G106" s="128" t="s">
        <v>462</v>
      </c>
      <c r="H106" s="128" t="s">
        <v>3065</v>
      </c>
      <c r="I106" s="122" t="s">
        <v>3067</v>
      </c>
      <c r="J106" s="488">
        <v>3199.68</v>
      </c>
      <c r="K106" s="614" t="s">
        <v>2990</v>
      </c>
      <c r="L106" s="124"/>
      <c r="M106" s="128" t="s">
        <v>93</v>
      </c>
      <c r="N106" s="128" t="s">
        <v>94</v>
      </c>
      <c r="O106" s="128" t="s">
        <v>1541</v>
      </c>
      <c r="P106" s="128" t="s">
        <v>2044</v>
      </c>
      <c r="Q106" s="128" t="s">
        <v>17</v>
      </c>
      <c r="R106" s="128" t="s">
        <v>2045</v>
      </c>
      <c r="S106" s="128" t="s">
        <v>2046</v>
      </c>
      <c r="T106" s="128" t="s">
        <v>3067</v>
      </c>
      <c r="U106" s="128" t="s">
        <v>3071</v>
      </c>
      <c r="V106" s="128" t="s">
        <v>1517</v>
      </c>
      <c r="W106" s="128" t="s">
        <v>97</v>
      </c>
      <c r="X106" s="128">
        <v>19998</v>
      </c>
      <c r="Y106" s="128">
        <v>0</v>
      </c>
      <c r="Z106" s="128">
        <v>3199.68</v>
      </c>
      <c r="AA106" s="128">
        <v>0</v>
      </c>
      <c r="AB106" s="128">
        <v>0</v>
      </c>
      <c r="AC106" s="128">
        <v>23197.68</v>
      </c>
      <c r="AD106" s="128">
        <v>3199.68</v>
      </c>
      <c r="AE106" s="128">
        <v>0</v>
      </c>
      <c r="AF106" s="128" t="s">
        <v>98</v>
      </c>
      <c r="AG106" s="128" t="s">
        <v>105</v>
      </c>
      <c r="AH106" s="128" t="s">
        <v>2047</v>
      </c>
      <c r="AI106" s="128" t="s">
        <v>2048</v>
      </c>
      <c r="AJ106" s="124"/>
      <c r="AK106" s="519" t="s">
        <v>93</v>
      </c>
      <c r="AL106" s="519" t="s">
        <v>106</v>
      </c>
      <c r="AM106" s="519" t="s">
        <v>469</v>
      </c>
      <c r="AN106" s="519" t="s">
        <v>109</v>
      </c>
      <c r="AO106" s="519" t="s">
        <v>2857</v>
      </c>
      <c r="AP106" s="519" t="s">
        <v>2858</v>
      </c>
      <c r="AQ106" s="519" t="s">
        <v>3074</v>
      </c>
      <c r="AR106" s="519" t="s">
        <v>3075</v>
      </c>
      <c r="AS106" s="519" t="s">
        <v>2859</v>
      </c>
      <c r="AT106" s="519" t="s">
        <v>108</v>
      </c>
      <c r="AU106" s="519" t="s">
        <v>98</v>
      </c>
      <c r="AV106" s="519" t="s">
        <v>2860</v>
      </c>
      <c r="AW106" s="519" t="s">
        <v>2046</v>
      </c>
      <c r="AX106" s="519" t="s">
        <v>109</v>
      </c>
      <c r="AY106" s="519" t="s">
        <v>109</v>
      </c>
      <c r="AZ106" s="519" t="s">
        <v>110</v>
      </c>
      <c r="BA106" s="519" t="s">
        <v>2861</v>
      </c>
      <c r="BB106" s="124"/>
      <c r="BC106" s="122" t="s">
        <v>1545</v>
      </c>
      <c r="BD106" s="119" t="s">
        <v>462</v>
      </c>
      <c r="BE106" s="119" t="s">
        <v>3072</v>
      </c>
      <c r="BF106" s="197">
        <v>23197.68</v>
      </c>
      <c r="BG106" s="423"/>
      <c r="BI106" s="424"/>
    </row>
    <row r="107" spans="2:61" x14ac:dyDescent="0.3">
      <c r="B107" s="37"/>
      <c r="C107" s="41"/>
      <c r="D107" s="77"/>
      <c r="E107" s="523" t="s">
        <v>1355</v>
      </c>
      <c r="F107" s="128" t="s">
        <v>1546</v>
      </c>
      <c r="G107" s="128" t="s">
        <v>462</v>
      </c>
      <c r="H107" s="128" t="s">
        <v>3065</v>
      </c>
      <c r="I107" s="122" t="s">
        <v>3067</v>
      </c>
      <c r="J107" s="488">
        <v>1969.6</v>
      </c>
      <c r="K107" s="614" t="s">
        <v>2990</v>
      </c>
      <c r="L107" s="124"/>
      <c r="M107" s="128" t="s">
        <v>93</v>
      </c>
      <c r="N107" s="128" t="s">
        <v>94</v>
      </c>
      <c r="O107" s="128" t="s">
        <v>178</v>
      </c>
      <c r="P107" s="128" t="s">
        <v>2049</v>
      </c>
      <c r="Q107" s="128" t="s">
        <v>1486</v>
      </c>
      <c r="R107" s="128" t="s">
        <v>2050</v>
      </c>
      <c r="S107" s="128" t="s">
        <v>2051</v>
      </c>
      <c r="T107" s="128" t="s">
        <v>3067</v>
      </c>
      <c r="U107" s="128" t="s">
        <v>3069</v>
      </c>
      <c r="V107" s="128" t="s">
        <v>1487</v>
      </c>
      <c r="W107" s="128" t="s">
        <v>141</v>
      </c>
      <c r="X107" s="128">
        <v>12310</v>
      </c>
      <c r="Y107" s="128">
        <v>0</v>
      </c>
      <c r="Z107" s="128">
        <v>1969.6</v>
      </c>
      <c r="AA107" s="128">
        <v>0</v>
      </c>
      <c r="AB107" s="128">
        <v>0</v>
      </c>
      <c r="AC107" s="128">
        <v>14279.6</v>
      </c>
      <c r="AD107" s="128">
        <v>1969.6</v>
      </c>
      <c r="AE107" s="128">
        <v>0</v>
      </c>
      <c r="AF107" s="128" t="s">
        <v>98</v>
      </c>
      <c r="AG107" s="128" t="s">
        <v>105</v>
      </c>
      <c r="AH107" s="128" t="s">
        <v>2052</v>
      </c>
      <c r="AI107" s="128" t="s">
        <v>2053</v>
      </c>
      <c r="AJ107" s="124"/>
      <c r="AK107" s="519" t="s">
        <v>93</v>
      </c>
      <c r="AL107" s="519" t="s">
        <v>106</v>
      </c>
      <c r="AM107" s="519" t="s">
        <v>469</v>
      </c>
      <c r="AN107" s="519" t="s">
        <v>1488</v>
      </c>
      <c r="AO107" s="519" t="s">
        <v>2862</v>
      </c>
      <c r="AP107" s="519" t="s">
        <v>2863</v>
      </c>
      <c r="AQ107" s="519" t="s">
        <v>3074</v>
      </c>
      <c r="AR107" s="519" t="s">
        <v>3075</v>
      </c>
      <c r="AS107" s="519" t="s">
        <v>2864</v>
      </c>
      <c r="AT107" s="519" t="s">
        <v>108</v>
      </c>
      <c r="AU107" s="519" t="s">
        <v>98</v>
      </c>
      <c r="AV107" s="519" t="s">
        <v>2865</v>
      </c>
      <c r="AW107" s="519" t="s">
        <v>2051</v>
      </c>
      <c r="AX107" s="519" t="s">
        <v>2866</v>
      </c>
      <c r="AY107" s="519" t="s">
        <v>109</v>
      </c>
      <c r="AZ107" s="519" t="s">
        <v>110</v>
      </c>
      <c r="BA107" s="519" t="s">
        <v>2867</v>
      </c>
      <c r="BB107" s="124"/>
      <c r="BC107" s="122" t="s">
        <v>1547</v>
      </c>
      <c r="BD107" s="119" t="s">
        <v>462</v>
      </c>
      <c r="BE107" s="119" t="s">
        <v>3072</v>
      </c>
      <c r="BF107" s="197">
        <v>14279.6</v>
      </c>
      <c r="BG107" s="425"/>
      <c r="BI107" s="424"/>
    </row>
    <row r="108" spans="2:61" x14ac:dyDescent="0.3">
      <c r="B108" s="37"/>
      <c r="C108" s="41"/>
      <c r="D108" s="77"/>
      <c r="E108" s="523" t="s">
        <v>1355</v>
      </c>
      <c r="F108" s="128" t="s">
        <v>1356</v>
      </c>
      <c r="G108" s="128" t="s">
        <v>462</v>
      </c>
      <c r="H108" s="128" t="s">
        <v>3065</v>
      </c>
      <c r="I108" s="122" t="s">
        <v>3067</v>
      </c>
      <c r="J108" s="488">
        <v>160</v>
      </c>
      <c r="K108" s="614" t="s">
        <v>2990</v>
      </c>
      <c r="L108" s="124"/>
      <c r="M108" s="128" t="s">
        <v>93</v>
      </c>
      <c r="N108" s="128" t="s">
        <v>94</v>
      </c>
      <c r="O108" s="128" t="s">
        <v>359</v>
      </c>
      <c r="P108" s="128" t="s">
        <v>2054</v>
      </c>
      <c r="Q108" s="128" t="s">
        <v>1472</v>
      </c>
      <c r="R108" s="128" t="s">
        <v>2055</v>
      </c>
      <c r="S108" s="128" t="s">
        <v>2056</v>
      </c>
      <c r="T108" s="128" t="s">
        <v>3067</v>
      </c>
      <c r="U108" s="128" t="s">
        <v>3071</v>
      </c>
      <c r="V108" s="128" t="s">
        <v>1473</v>
      </c>
      <c r="W108" s="128" t="s">
        <v>141</v>
      </c>
      <c r="X108" s="128">
        <v>1000</v>
      </c>
      <c r="Y108" s="128">
        <v>0</v>
      </c>
      <c r="Z108" s="128">
        <v>160</v>
      </c>
      <c r="AA108" s="128">
        <v>0</v>
      </c>
      <c r="AB108" s="128">
        <v>0</v>
      </c>
      <c r="AC108" s="128">
        <v>1160</v>
      </c>
      <c r="AD108" s="128">
        <v>160</v>
      </c>
      <c r="AE108" s="128">
        <v>0</v>
      </c>
      <c r="AF108" s="128" t="s">
        <v>98</v>
      </c>
      <c r="AG108" s="128" t="s">
        <v>105</v>
      </c>
      <c r="AH108" s="128" t="s">
        <v>1474</v>
      </c>
      <c r="AI108" s="128" t="s">
        <v>2057</v>
      </c>
      <c r="AJ108" s="124"/>
      <c r="AK108" s="519" t="s">
        <v>93</v>
      </c>
      <c r="AL108" s="519" t="s">
        <v>106</v>
      </c>
      <c r="AM108" s="519" t="s">
        <v>462</v>
      </c>
      <c r="AN108" s="519" t="s">
        <v>1475</v>
      </c>
      <c r="AO108" s="519" t="s">
        <v>2868</v>
      </c>
      <c r="AP108" s="519" t="s">
        <v>2869</v>
      </c>
      <c r="AQ108" s="519" t="s">
        <v>3074</v>
      </c>
      <c r="AR108" s="519" t="s">
        <v>3075</v>
      </c>
      <c r="AS108" s="519" t="s">
        <v>2870</v>
      </c>
      <c r="AT108" s="519" t="s">
        <v>108</v>
      </c>
      <c r="AU108" s="519" t="s">
        <v>98</v>
      </c>
      <c r="AV108" s="519" t="s">
        <v>2871</v>
      </c>
      <c r="AW108" s="519" t="s">
        <v>2056</v>
      </c>
      <c r="AX108" s="519" t="s">
        <v>109</v>
      </c>
      <c r="AY108" s="519" t="s">
        <v>109</v>
      </c>
      <c r="AZ108" s="519" t="s">
        <v>110</v>
      </c>
      <c r="BA108" s="519" t="s">
        <v>2872</v>
      </c>
      <c r="BB108" s="124"/>
      <c r="BC108" s="122" t="s">
        <v>2395</v>
      </c>
      <c r="BD108" s="119" t="s">
        <v>462</v>
      </c>
      <c r="BE108" s="119" t="s">
        <v>3072</v>
      </c>
      <c r="BF108" s="197">
        <v>41160</v>
      </c>
      <c r="BG108" s="425"/>
      <c r="BI108" s="424"/>
    </row>
    <row r="109" spans="2:61" x14ac:dyDescent="0.3">
      <c r="B109" s="37"/>
      <c r="C109" s="41"/>
      <c r="D109" s="77"/>
      <c r="E109" s="523" t="s">
        <v>1355</v>
      </c>
      <c r="F109" s="128" t="s">
        <v>1548</v>
      </c>
      <c r="G109" s="128" t="s">
        <v>462</v>
      </c>
      <c r="H109" s="128" t="s">
        <v>3065</v>
      </c>
      <c r="I109" s="122" t="s">
        <v>3067</v>
      </c>
      <c r="J109" s="488">
        <v>20432.09</v>
      </c>
      <c r="K109" s="614" t="s">
        <v>2990</v>
      </c>
      <c r="L109" s="124"/>
      <c r="M109" s="128" t="s">
        <v>93</v>
      </c>
      <c r="N109" s="128" t="s">
        <v>94</v>
      </c>
      <c r="O109" s="128" t="s">
        <v>122</v>
      </c>
      <c r="P109" s="128" t="s">
        <v>2058</v>
      </c>
      <c r="Q109" s="128" t="s">
        <v>1394</v>
      </c>
      <c r="R109" s="128" t="s">
        <v>2059</v>
      </c>
      <c r="S109" s="128" t="s">
        <v>2060</v>
      </c>
      <c r="T109" s="128" t="s">
        <v>3067</v>
      </c>
      <c r="U109" s="128" t="s">
        <v>3068</v>
      </c>
      <c r="V109" s="128" t="s">
        <v>1395</v>
      </c>
      <c r="W109" s="128" t="s">
        <v>141</v>
      </c>
      <c r="X109" s="128">
        <v>127700.59</v>
      </c>
      <c r="Y109" s="128">
        <v>0</v>
      </c>
      <c r="Z109" s="128">
        <v>20432.09</v>
      </c>
      <c r="AA109" s="128">
        <v>0</v>
      </c>
      <c r="AB109" s="128">
        <v>0</v>
      </c>
      <c r="AC109" s="128">
        <v>148132.68</v>
      </c>
      <c r="AD109" s="128">
        <v>20432.09</v>
      </c>
      <c r="AE109" s="128">
        <v>0</v>
      </c>
      <c r="AF109" s="128" t="s">
        <v>98</v>
      </c>
      <c r="AG109" s="128" t="s">
        <v>105</v>
      </c>
      <c r="AH109" s="128" t="s">
        <v>1396</v>
      </c>
      <c r="AI109" s="128" t="s">
        <v>2061</v>
      </c>
      <c r="AJ109" s="124"/>
      <c r="AK109" s="519" t="s">
        <v>93</v>
      </c>
      <c r="AL109" s="519" t="s">
        <v>106</v>
      </c>
      <c r="AM109" s="519" t="s">
        <v>474</v>
      </c>
      <c r="AN109" s="519" t="s">
        <v>1397</v>
      </c>
      <c r="AO109" s="519" t="s">
        <v>2873</v>
      </c>
      <c r="AP109" s="519" t="s">
        <v>2874</v>
      </c>
      <c r="AQ109" s="519" t="s">
        <v>3074</v>
      </c>
      <c r="AR109" s="519" t="s">
        <v>3075</v>
      </c>
      <c r="AS109" s="519" t="s">
        <v>2859</v>
      </c>
      <c r="AT109" s="519" t="s">
        <v>108</v>
      </c>
      <c r="AU109" s="519" t="s">
        <v>98</v>
      </c>
      <c r="AV109" s="519" t="s">
        <v>2875</v>
      </c>
      <c r="AW109" s="519" t="s">
        <v>2060</v>
      </c>
      <c r="AX109" s="519" t="s">
        <v>2876</v>
      </c>
      <c r="AY109" s="519" t="s">
        <v>1398</v>
      </c>
      <c r="AZ109" s="519" t="s">
        <v>110</v>
      </c>
      <c r="BA109" s="519" t="s">
        <v>2877</v>
      </c>
      <c r="BB109" s="124"/>
      <c r="BC109" s="122" t="s">
        <v>1549</v>
      </c>
      <c r="BD109" s="119" t="s">
        <v>462</v>
      </c>
      <c r="BE109" s="119" t="s">
        <v>3072</v>
      </c>
      <c r="BF109" s="197">
        <v>148132.68</v>
      </c>
      <c r="BG109" s="115"/>
      <c r="BI109" s="424"/>
    </row>
    <row r="110" spans="2:61" x14ac:dyDescent="0.3">
      <c r="B110" s="37"/>
      <c r="C110" s="41"/>
      <c r="D110" s="77"/>
      <c r="E110" s="523" t="s">
        <v>1355</v>
      </c>
      <c r="F110" s="128" t="s">
        <v>1550</v>
      </c>
      <c r="G110" s="128" t="s">
        <v>462</v>
      </c>
      <c r="H110" s="128" t="s">
        <v>3065</v>
      </c>
      <c r="I110" s="122" t="s">
        <v>3067</v>
      </c>
      <c r="J110" s="488">
        <v>2160</v>
      </c>
      <c r="K110" s="614" t="s">
        <v>2990</v>
      </c>
      <c r="L110" s="124"/>
      <c r="M110" s="128" t="s">
        <v>93</v>
      </c>
      <c r="N110" s="128" t="s">
        <v>94</v>
      </c>
      <c r="O110" s="128" t="s">
        <v>1728</v>
      </c>
      <c r="P110" s="128" t="s">
        <v>2062</v>
      </c>
      <c r="Q110" s="128" t="s">
        <v>17</v>
      </c>
      <c r="R110" s="128" t="s">
        <v>2063</v>
      </c>
      <c r="S110" s="128" t="s">
        <v>2064</v>
      </c>
      <c r="T110" s="128" t="s">
        <v>3067</v>
      </c>
      <c r="U110" s="128" t="s">
        <v>3069</v>
      </c>
      <c r="V110" s="128" t="s">
        <v>1409</v>
      </c>
      <c r="W110" s="128" t="s">
        <v>141</v>
      </c>
      <c r="X110" s="128">
        <v>13500</v>
      </c>
      <c r="Y110" s="128">
        <v>0</v>
      </c>
      <c r="Z110" s="128">
        <v>2160</v>
      </c>
      <c r="AA110" s="128">
        <v>0</v>
      </c>
      <c r="AB110" s="128">
        <v>0</v>
      </c>
      <c r="AC110" s="128">
        <v>15660</v>
      </c>
      <c r="AD110" s="128">
        <v>2160</v>
      </c>
      <c r="AE110" s="128">
        <v>0</v>
      </c>
      <c r="AF110" s="128" t="s">
        <v>98</v>
      </c>
      <c r="AG110" s="128" t="s">
        <v>105</v>
      </c>
      <c r="AH110" s="128" t="s">
        <v>2065</v>
      </c>
      <c r="AI110" s="128" t="s">
        <v>2066</v>
      </c>
      <c r="AJ110" s="124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4"/>
      <c r="BC110" s="122" t="s">
        <v>1552</v>
      </c>
      <c r="BD110" s="119" t="s">
        <v>462</v>
      </c>
      <c r="BE110" s="119" t="s">
        <v>3072</v>
      </c>
      <c r="BF110" s="197">
        <v>65808</v>
      </c>
      <c r="BG110" s="115"/>
      <c r="BI110" s="424"/>
    </row>
    <row r="111" spans="2:61" x14ac:dyDescent="0.3">
      <c r="B111" s="37"/>
      <c r="C111" s="41"/>
      <c r="D111" s="77"/>
      <c r="E111" s="523" t="s">
        <v>1355</v>
      </c>
      <c r="F111" s="128" t="s">
        <v>1553</v>
      </c>
      <c r="G111" s="128" t="s">
        <v>462</v>
      </c>
      <c r="H111" s="128" t="s">
        <v>3065</v>
      </c>
      <c r="I111" s="122" t="s">
        <v>3067</v>
      </c>
      <c r="J111" s="488">
        <v>1200</v>
      </c>
      <c r="K111" s="614" t="s">
        <v>2990</v>
      </c>
      <c r="L111" s="124"/>
      <c r="M111" s="128" t="s">
        <v>93</v>
      </c>
      <c r="N111" s="128" t="s">
        <v>94</v>
      </c>
      <c r="O111" s="128" t="s">
        <v>199</v>
      </c>
      <c r="P111" s="128" t="s">
        <v>2067</v>
      </c>
      <c r="Q111" s="128" t="s">
        <v>17</v>
      </c>
      <c r="R111" s="128" t="s">
        <v>2068</v>
      </c>
      <c r="S111" s="128" t="s">
        <v>2069</v>
      </c>
      <c r="T111" s="128" t="s">
        <v>3067</v>
      </c>
      <c r="U111" s="128" t="s">
        <v>3069</v>
      </c>
      <c r="V111" s="128" t="s">
        <v>1409</v>
      </c>
      <c r="W111" s="128" t="s">
        <v>141</v>
      </c>
      <c r="X111" s="128">
        <v>7500</v>
      </c>
      <c r="Y111" s="128">
        <v>0</v>
      </c>
      <c r="Z111" s="128">
        <v>1200</v>
      </c>
      <c r="AA111" s="128">
        <v>0</v>
      </c>
      <c r="AB111" s="128">
        <v>0</v>
      </c>
      <c r="AC111" s="128">
        <v>8700</v>
      </c>
      <c r="AD111" s="128">
        <v>1200</v>
      </c>
      <c r="AE111" s="128">
        <v>0</v>
      </c>
      <c r="AF111" s="128" t="s">
        <v>98</v>
      </c>
      <c r="AG111" s="128" t="s">
        <v>105</v>
      </c>
      <c r="AH111" s="128" t="s">
        <v>2070</v>
      </c>
      <c r="AI111" s="128" t="s">
        <v>2071</v>
      </c>
      <c r="AJ111" s="124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4"/>
      <c r="BC111" s="122" t="s">
        <v>1554</v>
      </c>
      <c r="BD111" s="119" t="s">
        <v>462</v>
      </c>
      <c r="BE111" s="119" t="s">
        <v>3072</v>
      </c>
      <c r="BF111" s="197">
        <v>33367</v>
      </c>
      <c r="BG111" s="115"/>
      <c r="BI111" s="424"/>
    </row>
    <row r="112" spans="2:61" x14ac:dyDescent="0.3">
      <c r="B112" s="37"/>
      <c r="C112" s="41"/>
      <c r="D112" s="77"/>
      <c r="E112" s="523" t="s">
        <v>1355</v>
      </c>
      <c r="F112" s="128" t="s">
        <v>1555</v>
      </c>
      <c r="G112" s="128" t="s">
        <v>462</v>
      </c>
      <c r="H112" s="128" t="s">
        <v>3065</v>
      </c>
      <c r="I112" s="122" t="s">
        <v>3067</v>
      </c>
      <c r="J112" s="488">
        <v>2274.5700000000002</v>
      </c>
      <c r="K112" s="614" t="s">
        <v>2990</v>
      </c>
      <c r="L112" s="124"/>
      <c r="M112" s="128" t="s">
        <v>93</v>
      </c>
      <c r="N112" s="128" t="s">
        <v>94</v>
      </c>
      <c r="O112" s="128" t="s">
        <v>399</v>
      </c>
      <c r="P112" s="128" t="s">
        <v>2072</v>
      </c>
      <c r="Q112" s="128" t="s">
        <v>19</v>
      </c>
      <c r="R112" s="128" t="s">
        <v>2073</v>
      </c>
      <c r="S112" s="128" t="s">
        <v>2074</v>
      </c>
      <c r="T112" s="128" t="s">
        <v>3067</v>
      </c>
      <c r="U112" s="128" t="s">
        <v>3069</v>
      </c>
      <c r="V112" s="128" t="s">
        <v>1519</v>
      </c>
      <c r="W112" s="128" t="s">
        <v>141</v>
      </c>
      <c r="X112" s="128">
        <v>14216.05</v>
      </c>
      <c r="Y112" s="128">
        <v>0</v>
      </c>
      <c r="Z112" s="128">
        <v>2274.5700000000002</v>
      </c>
      <c r="AA112" s="128">
        <v>0</v>
      </c>
      <c r="AB112" s="128">
        <v>0</v>
      </c>
      <c r="AC112" s="128">
        <v>16490.62</v>
      </c>
      <c r="AD112" s="128">
        <v>2274.5700000000002</v>
      </c>
      <c r="AE112" s="128">
        <v>0</v>
      </c>
      <c r="AF112" s="128" t="s">
        <v>98</v>
      </c>
      <c r="AG112" s="128" t="s">
        <v>105</v>
      </c>
      <c r="AH112" s="128" t="s">
        <v>2075</v>
      </c>
      <c r="AI112" s="128" t="s">
        <v>2076</v>
      </c>
      <c r="AJ112" s="124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4"/>
      <c r="BC112" s="122" t="s">
        <v>1556</v>
      </c>
      <c r="BD112" s="119" t="s">
        <v>462</v>
      </c>
      <c r="BE112" s="119" t="s">
        <v>3072</v>
      </c>
      <c r="BF112" s="197">
        <v>16490.62</v>
      </c>
      <c r="BG112" s="115"/>
      <c r="BI112" s="424"/>
    </row>
    <row r="113" spans="2:61" x14ac:dyDescent="0.3">
      <c r="B113" s="37"/>
      <c r="C113" s="41"/>
      <c r="D113" s="77"/>
      <c r="E113" s="523" t="s">
        <v>1355</v>
      </c>
      <c r="F113" s="128" t="s">
        <v>1557</v>
      </c>
      <c r="G113" s="128" t="s">
        <v>462</v>
      </c>
      <c r="H113" s="128" t="s">
        <v>3065</v>
      </c>
      <c r="I113" s="122" t="s">
        <v>3067</v>
      </c>
      <c r="J113" s="488">
        <v>13440</v>
      </c>
      <c r="K113" s="614" t="s">
        <v>2990</v>
      </c>
      <c r="L113" s="124"/>
      <c r="M113" s="128" t="s">
        <v>93</v>
      </c>
      <c r="N113" s="128" t="s">
        <v>94</v>
      </c>
      <c r="O113" s="128" t="s">
        <v>554</v>
      </c>
      <c r="P113" s="128" t="s">
        <v>2077</v>
      </c>
      <c r="Q113" s="128" t="s">
        <v>109</v>
      </c>
      <c r="R113" s="128" t="s">
        <v>2078</v>
      </c>
      <c r="S113" s="128" t="s">
        <v>2079</v>
      </c>
      <c r="T113" s="128" t="s">
        <v>3067</v>
      </c>
      <c r="U113" s="128" t="s">
        <v>3069</v>
      </c>
      <c r="V113" s="128" t="s">
        <v>1502</v>
      </c>
      <c r="W113" s="128" t="s">
        <v>141</v>
      </c>
      <c r="X113" s="128">
        <v>84000</v>
      </c>
      <c r="Y113" s="128">
        <v>0</v>
      </c>
      <c r="Z113" s="128">
        <v>13440</v>
      </c>
      <c r="AA113" s="128">
        <v>0</v>
      </c>
      <c r="AB113" s="128">
        <v>0</v>
      </c>
      <c r="AC113" s="128">
        <v>97440</v>
      </c>
      <c r="AD113" s="128">
        <v>13440</v>
      </c>
      <c r="AE113" s="128">
        <v>0</v>
      </c>
      <c r="AF113" s="128" t="s">
        <v>98</v>
      </c>
      <c r="AG113" s="128" t="s">
        <v>105</v>
      </c>
      <c r="AH113" s="128" t="s">
        <v>2080</v>
      </c>
      <c r="AI113" s="128" t="s">
        <v>2081</v>
      </c>
      <c r="AJ113" s="124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4"/>
      <c r="BC113" s="122" t="s">
        <v>1558</v>
      </c>
      <c r="BD113" s="119" t="s">
        <v>462</v>
      </c>
      <c r="BE113" s="119" t="s">
        <v>3072</v>
      </c>
      <c r="BF113" s="197">
        <v>97440</v>
      </c>
      <c r="BG113" s="115"/>
      <c r="BI113" s="424"/>
    </row>
    <row r="114" spans="2:61" x14ac:dyDescent="0.3">
      <c r="B114" s="37"/>
      <c r="C114" s="41"/>
      <c r="D114" s="77"/>
      <c r="E114" s="523" t="s">
        <v>1355</v>
      </c>
      <c r="F114" s="128" t="s">
        <v>1559</v>
      </c>
      <c r="G114" s="128" t="s">
        <v>462</v>
      </c>
      <c r="H114" s="128" t="s">
        <v>3065</v>
      </c>
      <c r="I114" s="122" t="s">
        <v>3067</v>
      </c>
      <c r="J114" s="488">
        <v>4147.2</v>
      </c>
      <c r="K114" s="614" t="s">
        <v>2988</v>
      </c>
      <c r="L114" s="124"/>
      <c r="M114" s="128" t="s">
        <v>93</v>
      </c>
      <c r="N114" s="128" t="s">
        <v>94</v>
      </c>
      <c r="O114" s="128" t="s">
        <v>388</v>
      </c>
      <c r="P114" s="128" t="s">
        <v>2082</v>
      </c>
      <c r="Q114" s="128" t="s">
        <v>26</v>
      </c>
      <c r="R114" s="128" t="s">
        <v>2083</v>
      </c>
      <c r="S114" s="128" t="s">
        <v>2084</v>
      </c>
      <c r="T114" s="128" t="s">
        <v>3067</v>
      </c>
      <c r="U114" s="128" t="s">
        <v>3070</v>
      </c>
      <c r="V114" s="128" t="s">
        <v>2085</v>
      </c>
      <c r="W114" s="128" t="s">
        <v>141</v>
      </c>
      <c r="X114" s="128">
        <v>25920</v>
      </c>
      <c r="Y114" s="128">
        <v>0</v>
      </c>
      <c r="Z114" s="128">
        <v>4147.2</v>
      </c>
      <c r="AA114" s="128">
        <v>0</v>
      </c>
      <c r="AB114" s="128">
        <v>0</v>
      </c>
      <c r="AC114" s="128">
        <v>30067.200000000001</v>
      </c>
      <c r="AD114" s="128">
        <v>4147.2</v>
      </c>
      <c r="AE114" s="128">
        <v>0</v>
      </c>
      <c r="AF114" s="128" t="s">
        <v>98</v>
      </c>
      <c r="AG114" s="128" t="s">
        <v>105</v>
      </c>
      <c r="AH114" s="128" t="s">
        <v>2086</v>
      </c>
      <c r="AI114" s="128" t="s">
        <v>2087</v>
      </c>
      <c r="AJ114" s="124"/>
      <c r="AK114" s="519" t="s">
        <v>93</v>
      </c>
      <c r="AL114" s="519" t="s">
        <v>106</v>
      </c>
      <c r="AM114" s="519" t="s">
        <v>524</v>
      </c>
      <c r="AN114" s="519" t="s">
        <v>2878</v>
      </c>
      <c r="AO114" s="519" t="s">
        <v>2879</v>
      </c>
      <c r="AP114" s="519" t="s">
        <v>2880</v>
      </c>
      <c r="AQ114" s="519" t="s">
        <v>3074</v>
      </c>
      <c r="AR114" s="519" t="s">
        <v>3075</v>
      </c>
      <c r="AS114" s="519" t="s">
        <v>2859</v>
      </c>
      <c r="AT114" s="519" t="s">
        <v>108</v>
      </c>
      <c r="AU114" s="519" t="s">
        <v>98</v>
      </c>
      <c r="AV114" s="519" t="s">
        <v>2881</v>
      </c>
      <c r="AW114" s="519" t="s">
        <v>2084</v>
      </c>
      <c r="AX114" s="519" t="s">
        <v>109</v>
      </c>
      <c r="AY114" s="519" t="s">
        <v>2882</v>
      </c>
      <c r="AZ114" s="519" t="s">
        <v>110</v>
      </c>
      <c r="BA114" s="519" t="s">
        <v>2883</v>
      </c>
      <c r="BB114" s="124"/>
      <c r="BC114" s="122" t="s">
        <v>1560</v>
      </c>
      <c r="BD114" s="119" t="s">
        <v>462</v>
      </c>
      <c r="BE114" s="119" t="s">
        <v>3072</v>
      </c>
      <c r="BF114" s="197">
        <v>30067.200000000001</v>
      </c>
      <c r="BG114" s="115"/>
      <c r="BI114" s="424"/>
    </row>
    <row r="115" spans="2:61" x14ac:dyDescent="0.3">
      <c r="B115" s="37"/>
      <c r="C115" s="41"/>
      <c r="D115" s="77"/>
      <c r="E115" s="523" t="s">
        <v>1355</v>
      </c>
      <c r="F115" s="128" t="s">
        <v>1561</v>
      </c>
      <c r="G115" s="128" t="s">
        <v>462</v>
      </c>
      <c r="H115" s="128" t="s">
        <v>3065</v>
      </c>
      <c r="I115" s="122" t="s">
        <v>3067</v>
      </c>
      <c r="J115" s="488">
        <v>11847.68</v>
      </c>
      <c r="K115" s="614" t="s">
        <v>2988</v>
      </c>
      <c r="L115" s="124"/>
      <c r="M115" s="128" t="s">
        <v>93</v>
      </c>
      <c r="N115" s="128" t="s">
        <v>94</v>
      </c>
      <c r="O115" s="128" t="s">
        <v>169</v>
      </c>
      <c r="P115" s="128" t="s">
        <v>2088</v>
      </c>
      <c r="Q115" s="128" t="s">
        <v>1439</v>
      </c>
      <c r="R115" s="128" t="s">
        <v>2089</v>
      </c>
      <c r="S115" s="128" t="s">
        <v>2090</v>
      </c>
      <c r="T115" s="128" t="s">
        <v>3067</v>
      </c>
      <c r="U115" s="128" t="s">
        <v>3070</v>
      </c>
      <c r="V115" s="128" t="s">
        <v>1440</v>
      </c>
      <c r="W115" s="128" t="s">
        <v>141</v>
      </c>
      <c r="X115" s="128">
        <v>74047.97</v>
      </c>
      <c r="Y115" s="128">
        <v>0</v>
      </c>
      <c r="Z115" s="128">
        <v>11847.68</v>
      </c>
      <c r="AA115" s="128">
        <v>0</v>
      </c>
      <c r="AB115" s="128">
        <v>0</v>
      </c>
      <c r="AC115" s="128">
        <v>85895.65</v>
      </c>
      <c r="AD115" s="128">
        <v>11847.68</v>
      </c>
      <c r="AE115" s="128">
        <v>0</v>
      </c>
      <c r="AF115" s="128" t="s">
        <v>98</v>
      </c>
      <c r="AG115" s="128" t="s">
        <v>105</v>
      </c>
      <c r="AH115" s="128" t="s">
        <v>2091</v>
      </c>
      <c r="AI115" s="128" t="s">
        <v>2092</v>
      </c>
      <c r="AJ115" s="124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4"/>
      <c r="BC115" s="122" t="s">
        <v>1563</v>
      </c>
      <c r="BD115" s="119" t="s">
        <v>462</v>
      </c>
      <c r="BE115" s="119" t="s">
        <v>3072</v>
      </c>
      <c r="BF115" s="197">
        <v>85895.65</v>
      </c>
      <c r="BG115" s="115"/>
      <c r="BI115" s="424"/>
    </row>
    <row r="116" spans="2:61" x14ac:dyDescent="0.3">
      <c r="B116" s="37"/>
      <c r="C116" s="41"/>
      <c r="D116" s="77"/>
      <c r="E116" s="523" t="s">
        <v>1355</v>
      </c>
      <c r="F116" s="128" t="s">
        <v>1663</v>
      </c>
      <c r="G116" s="128" t="s">
        <v>462</v>
      </c>
      <c r="H116" s="128" t="s">
        <v>3065</v>
      </c>
      <c r="I116" s="122" t="s">
        <v>3067</v>
      </c>
      <c r="J116" s="488">
        <v>4048</v>
      </c>
      <c r="K116" s="614" t="s">
        <v>2988</v>
      </c>
      <c r="L116" s="124"/>
      <c r="M116" s="128" t="s">
        <v>93</v>
      </c>
      <c r="N116" s="128" t="s">
        <v>94</v>
      </c>
      <c r="O116" s="128" t="s">
        <v>1392</v>
      </c>
      <c r="P116" s="128" t="s">
        <v>2093</v>
      </c>
      <c r="Q116" s="128" t="s">
        <v>26</v>
      </c>
      <c r="R116" s="128" t="s">
        <v>2094</v>
      </c>
      <c r="S116" s="128" t="s">
        <v>2095</v>
      </c>
      <c r="T116" s="128" t="s">
        <v>3067</v>
      </c>
      <c r="U116" s="128" t="s">
        <v>3070</v>
      </c>
      <c r="V116" s="128" t="s">
        <v>96</v>
      </c>
      <c r="W116" s="128" t="s">
        <v>141</v>
      </c>
      <c r="X116" s="128">
        <v>25300</v>
      </c>
      <c r="Y116" s="128">
        <v>0</v>
      </c>
      <c r="Z116" s="128">
        <v>4048</v>
      </c>
      <c r="AA116" s="128">
        <v>0</v>
      </c>
      <c r="AB116" s="128">
        <v>0</v>
      </c>
      <c r="AC116" s="128">
        <v>29348</v>
      </c>
      <c r="AD116" s="128">
        <v>4048</v>
      </c>
      <c r="AE116" s="128">
        <v>0</v>
      </c>
      <c r="AF116" s="128" t="s">
        <v>98</v>
      </c>
      <c r="AG116" s="128" t="s">
        <v>105</v>
      </c>
      <c r="AH116" s="128" t="s">
        <v>2096</v>
      </c>
      <c r="AI116" s="128" t="s">
        <v>2097</v>
      </c>
      <c r="AJ116" s="124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4"/>
      <c r="BC116" s="122" t="s">
        <v>2396</v>
      </c>
      <c r="BD116" s="119" t="s">
        <v>462</v>
      </c>
      <c r="BE116" s="119" t="s">
        <v>3072</v>
      </c>
      <c r="BF116" s="197">
        <v>29348</v>
      </c>
      <c r="BG116" s="115"/>
      <c r="BI116" s="424"/>
    </row>
    <row r="117" spans="2:61" x14ac:dyDescent="0.3">
      <c r="B117" s="37"/>
      <c r="C117" s="41"/>
      <c r="D117" s="77"/>
      <c r="E117" s="523" t="s">
        <v>1355</v>
      </c>
      <c r="F117" s="128" t="s">
        <v>1564</v>
      </c>
      <c r="G117" s="128" t="s">
        <v>462</v>
      </c>
      <c r="H117" s="128" t="s">
        <v>3065</v>
      </c>
      <c r="I117" s="122" t="s">
        <v>3067</v>
      </c>
      <c r="J117" s="488">
        <v>1328</v>
      </c>
      <c r="K117" s="614" t="s">
        <v>2988</v>
      </c>
      <c r="L117" s="124"/>
      <c r="M117" s="128" t="s">
        <v>93</v>
      </c>
      <c r="N117" s="128" t="s">
        <v>94</v>
      </c>
      <c r="O117" s="128" t="s">
        <v>95</v>
      </c>
      <c r="P117" s="128" t="s">
        <v>2098</v>
      </c>
      <c r="Q117" s="128" t="s">
        <v>26</v>
      </c>
      <c r="R117" s="128" t="s">
        <v>2099</v>
      </c>
      <c r="S117" s="128" t="s">
        <v>2100</v>
      </c>
      <c r="T117" s="128" t="s">
        <v>3067</v>
      </c>
      <c r="U117" s="128" t="s">
        <v>3070</v>
      </c>
      <c r="V117" s="128" t="s">
        <v>96</v>
      </c>
      <c r="W117" s="128" t="s">
        <v>141</v>
      </c>
      <c r="X117" s="128">
        <v>8300</v>
      </c>
      <c r="Y117" s="128">
        <v>0</v>
      </c>
      <c r="Z117" s="128">
        <v>1328</v>
      </c>
      <c r="AA117" s="128">
        <v>0</v>
      </c>
      <c r="AB117" s="128">
        <v>0</v>
      </c>
      <c r="AC117" s="128">
        <v>9628</v>
      </c>
      <c r="AD117" s="128">
        <v>1328</v>
      </c>
      <c r="AE117" s="128">
        <v>0</v>
      </c>
      <c r="AF117" s="128" t="s">
        <v>98</v>
      </c>
      <c r="AG117" s="128" t="s">
        <v>105</v>
      </c>
      <c r="AH117" s="128" t="s">
        <v>2101</v>
      </c>
      <c r="AI117" s="128" t="s">
        <v>2102</v>
      </c>
      <c r="AJ117" s="124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4"/>
      <c r="BC117" s="122" t="s">
        <v>1565</v>
      </c>
      <c r="BD117" s="119" t="s">
        <v>462</v>
      </c>
      <c r="BE117" s="119" t="s">
        <v>3072</v>
      </c>
      <c r="BF117" s="197">
        <v>9628</v>
      </c>
      <c r="BG117" s="115"/>
      <c r="BI117" s="424"/>
    </row>
    <row r="118" spans="2:61" x14ac:dyDescent="0.3">
      <c r="B118" s="37"/>
      <c r="C118" s="41"/>
      <c r="D118" s="77"/>
      <c r="E118" s="523" t="s">
        <v>1355</v>
      </c>
      <c r="F118" s="128" t="s">
        <v>1566</v>
      </c>
      <c r="G118" s="128" t="s">
        <v>462</v>
      </c>
      <c r="H118" s="128" t="s">
        <v>3065</v>
      </c>
      <c r="I118" s="122" t="s">
        <v>3067</v>
      </c>
      <c r="J118" s="488">
        <v>5043.2</v>
      </c>
      <c r="K118" s="614" t="s">
        <v>2988</v>
      </c>
      <c r="L118" s="124"/>
      <c r="M118" s="128" t="s">
        <v>93</v>
      </c>
      <c r="N118" s="128" t="s">
        <v>94</v>
      </c>
      <c r="O118" s="128" t="s">
        <v>789</v>
      </c>
      <c r="P118" s="128" t="s">
        <v>2103</v>
      </c>
      <c r="Q118" s="128" t="s">
        <v>109</v>
      </c>
      <c r="R118" s="128" t="s">
        <v>2104</v>
      </c>
      <c r="S118" s="128" t="s">
        <v>2105</v>
      </c>
      <c r="T118" s="128" t="s">
        <v>3067</v>
      </c>
      <c r="U118" s="128" t="s">
        <v>3068</v>
      </c>
      <c r="V118" s="128" t="s">
        <v>1551</v>
      </c>
      <c r="W118" s="128" t="s">
        <v>141</v>
      </c>
      <c r="X118" s="128">
        <v>31520</v>
      </c>
      <c r="Y118" s="128">
        <v>0</v>
      </c>
      <c r="Z118" s="128">
        <v>5043.2</v>
      </c>
      <c r="AA118" s="128">
        <v>3362.14</v>
      </c>
      <c r="AB118" s="128">
        <v>3152</v>
      </c>
      <c r="AC118" s="128">
        <v>30049.06</v>
      </c>
      <c r="AD118" s="128">
        <v>5043.2</v>
      </c>
      <c r="AE118" s="128">
        <v>6514.14</v>
      </c>
      <c r="AF118" s="128" t="s">
        <v>98</v>
      </c>
      <c r="AG118" s="128" t="s">
        <v>100</v>
      </c>
      <c r="AH118" s="128" t="s">
        <v>2106</v>
      </c>
      <c r="AI118" s="128" t="s">
        <v>2107</v>
      </c>
      <c r="AJ118" s="124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4"/>
      <c r="BC118" s="122" t="s">
        <v>1567</v>
      </c>
      <c r="BD118" s="119" t="s">
        <v>462</v>
      </c>
      <c r="BE118" s="119" t="s">
        <v>3072</v>
      </c>
      <c r="BF118" s="197">
        <v>30049.06</v>
      </c>
      <c r="BG118" s="115"/>
      <c r="BI118" s="424"/>
    </row>
    <row r="119" spans="2:61" x14ac:dyDescent="0.3">
      <c r="B119" s="37"/>
      <c r="C119" s="41"/>
      <c r="D119" s="77"/>
      <c r="E119" s="523" t="s">
        <v>1355</v>
      </c>
      <c r="F119" s="128" t="s">
        <v>1568</v>
      </c>
      <c r="G119" s="128" t="s">
        <v>462</v>
      </c>
      <c r="H119" s="128" t="s">
        <v>3065</v>
      </c>
      <c r="I119" s="122" t="s">
        <v>3067</v>
      </c>
      <c r="J119" s="488">
        <v>6036.19</v>
      </c>
      <c r="K119" s="614" t="s">
        <v>2988</v>
      </c>
      <c r="L119" s="124"/>
      <c r="M119" s="128" t="s">
        <v>93</v>
      </c>
      <c r="N119" s="128" t="s">
        <v>94</v>
      </c>
      <c r="O119" s="128" t="s">
        <v>102</v>
      </c>
      <c r="P119" s="128" t="s">
        <v>2108</v>
      </c>
      <c r="Q119" s="128" t="s">
        <v>1530</v>
      </c>
      <c r="R119" s="128" t="s">
        <v>2109</v>
      </c>
      <c r="S119" s="128" t="s">
        <v>2110</v>
      </c>
      <c r="T119" s="128" t="s">
        <v>3067</v>
      </c>
      <c r="U119" s="128" t="s">
        <v>3071</v>
      </c>
      <c r="V119" s="128" t="s">
        <v>1531</v>
      </c>
      <c r="W119" s="128" t="s">
        <v>141</v>
      </c>
      <c r="X119" s="128">
        <v>37726.199999999997</v>
      </c>
      <c r="Y119" s="128">
        <v>0</v>
      </c>
      <c r="Z119" s="128">
        <v>6036.19</v>
      </c>
      <c r="AA119" s="128">
        <v>0</v>
      </c>
      <c r="AB119" s="128">
        <v>0</v>
      </c>
      <c r="AC119" s="128">
        <v>43762.39</v>
      </c>
      <c r="AD119" s="128">
        <v>6036.19</v>
      </c>
      <c r="AE119" s="128">
        <v>0</v>
      </c>
      <c r="AF119" s="128" t="s">
        <v>98</v>
      </c>
      <c r="AG119" s="128" t="s">
        <v>105</v>
      </c>
      <c r="AH119" s="128" t="s">
        <v>2111</v>
      </c>
      <c r="AI119" s="128" t="s">
        <v>2112</v>
      </c>
      <c r="AJ119" s="124"/>
      <c r="AK119" s="519" t="s">
        <v>93</v>
      </c>
      <c r="AL119" s="519" t="s">
        <v>106</v>
      </c>
      <c r="AM119" s="519" t="s">
        <v>2884</v>
      </c>
      <c r="AN119" s="519" t="s">
        <v>2885</v>
      </c>
      <c r="AO119" s="519" t="s">
        <v>2886</v>
      </c>
      <c r="AP119" s="519" t="s">
        <v>2887</v>
      </c>
      <c r="AQ119" s="519" t="s">
        <v>3074</v>
      </c>
      <c r="AR119" s="519" t="s">
        <v>3075</v>
      </c>
      <c r="AS119" s="519" t="s">
        <v>2888</v>
      </c>
      <c r="AT119" s="519" t="s">
        <v>108</v>
      </c>
      <c r="AU119" s="519" t="s">
        <v>98</v>
      </c>
      <c r="AV119" s="519" t="s">
        <v>2889</v>
      </c>
      <c r="AW119" s="519" t="s">
        <v>2110</v>
      </c>
      <c r="AX119" s="519" t="s">
        <v>109</v>
      </c>
      <c r="AY119" s="519" t="s">
        <v>109</v>
      </c>
      <c r="AZ119" s="519" t="s">
        <v>110</v>
      </c>
      <c r="BA119" s="519" t="s">
        <v>2890</v>
      </c>
      <c r="BB119" s="124"/>
      <c r="BC119" s="122" t="s">
        <v>1569</v>
      </c>
      <c r="BD119" s="119" t="s">
        <v>462</v>
      </c>
      <c r="BE119" s="119" t="s">
        <v>3072</v>
      </c>
      <c r="BF119" s="197">
        <v>43762.39</v>
      </c>
      <c r="BG119" s="115"/>
      <c r="BI119" s="424"/>
    </row>
    <row r="120" spans="2:61" x14ac:dyDescent="0.3">
      <c r="B120" s="37"/>
      <c r="C120" s="41"/>
      <c r="D120" s="77"/>
      <c r="E120" s="523" t="s">
        <v>1355</v>
      </c>
      <c r="F120" s="128" t="s">
        <v>1570</v>
      </c>
      <c r="G120" s="128" t="s">
        <v>462</v>
      </c>
      <c r="H120" s="128" t="s">
        <v>3065</v>
      </c>
      <c r="I120" s="122" t="s">
        <v>3067</v>
      </c>
      <c r="J120" s="488">
        <v>17241.439999999999</v>
      </c>
      <c r="K120" s="614" t="s">
        <v>2988</v>
      </c>
      <c r="L120" s="124"/>
      <c r="M120" s="128" t="s">
        <v>93</v>
      </c>
      <c r="N120" s="128" t="s">
        <v>94</v>
      </c>
      <c r="O120" s="128" t="s">
        <v>144</v>
      </c>
      <c r="P120" s="128" t="s">
        <v>2113</v>
      </c>
      <c r="Q120" s="128" t="s">
        <v>1436</v>
      </c>
      <c r="R120" s="128" t="s">
        <v>2114</v>
      </c>
      <c r="S120" s="128" t="s">
        <v>2115</v>
      </c>
      <c r="T120" s="128" t="s">
        <v>3067</v>
      </c>
      <c r="U120" s="128" t="s">
        <v>3070</v>
      </c>
      <c r="V120" s="128" t="s">
        <v>1437</v>
      </c>
      <c r="W120" s="128" t="s">
        <v>253</v>
      </c>
      <c r="X120" s="128">
        <v>113430.5</v>
      </c>
      <c r="Y120" s="128">
        <v>5671.53</v>
      </c>
      <c r="Z120" s="128">
        <v>17241.439999999999</v>
      </c>
      <c r="AA120" s="128">
        <v>0</v>
      </c>
      <c r="AB120" s="128">
        <v>0</v>
      </c>
      <c r="AC120" s="128">
        <v>125000.41</v>
      </c>
      <c r="AD120" s="128">
        <v>17241.439999999999</v>
      </c>
      <c r="AE120" s="128">
        <v>0</v>
      </c>
      <c r="AF120" s="128" t="s">
        <v>98</v>
      </c>
      <c r="AG120" s="128" t="s">
        <v>105</v>
      </c>
      <c r="AH120" s="128" t="s">
        <v>1438</v>
      </c>
      <c r="AI120" s="128" t="s">
        <v>2116</v>
      </c>
      <c r="AJ120" s="124"/>
      <c r="AK120" s="519" t="s">
        <v>93</v>
      </c>
      <c r="AL120" s="519" t="s">
        <v>106</v>
      </c>
      <c r="AM120" s="519" t="s">
        <v>485</v>
      </c>
      <c r="AN120" s="519" t="s">
        <v>109</v>
      </c>
      <c r="AO120" s="519" t="s">
        <v>2891</v>
      </c>
      <c r="AP120" s="519" t="s">
        <v>2892</v>
      </c>
      <c r="AQ120" s="519" t="s">
        <v>3074</v>
      </c>
      <c r="AR120" s="519" t="s">
        <v>3075</v>
      </c>
      <c r="AS120" s="519" t="s">
        <v>2859</v>
      </c>
      <c r="AT120" s="519" t="s">
        <v>108</v>
      </c>
      <c r="AU120" s="519" t="s">
        <v>98</v>
      </c>
      <c r="AV120" s="519" t="s">
        <v>2893</v>
      </c>
      <c r="AW120" s="519" t="s">
        <v>2115</v>
      </c>
      <c r="AX120" s="519" t="s">
        <v>2894</v>
      </c>
      <c r="AY120" s="519" t="s">
        <v>109</v>
      </c>
      <c r="AZ120" s="519" t="s">
        <v>110</v>
      </c>
      <c r="BA120" s="519" t="s">
        <v>2895</v>
      </c>
      <c r="BB120" s="124"/>
      <c r="BC120" s="122" t="s">
        <v>1571</v>
      </c>
      <c r="BD120" s="119" t="s">
        <v>462</v>
      </c>
      <c r="BE120" s="119" t="s">
        <v>3072</v>
      </c>
      <c r="BF120" s="197">
        <v>125000.41</v>
      </c>
      <c r="BG120" s="115"/>
      <c r="BI120" s="424"/>
    </row>
    <row r="121" spans="2:61" x14ac:dyDescent="0.3">
      <c r="B121" s="37"/>
      <c r="C121" s="41"/>
      <c r="D121" s="77"/>
      <c r="E121" s="523" t="s">
        <v>1355</v>
      </c>
      <c r="F121" s="128" t="s">
        <v>1572</v>
      </c>
      <c r="G121" s="128" t="s">
        <v>462</v>
      </c>
      <c r="H121" s="128" t="s">
        <v>3065</v>
      </c>
      <c r="I121" s="122" t="s">
        <v>3067</v>
      </c>
      <c r="J121" s="488">
        <v>384</v>
      </c>
      <c r="K121" s="614" t="s">
        <v>2991</v>
      </c>
      <c r="L121" s="124"/>
      <c r="M121" s="128" t="s">
        <v>93</v>
      </c>
      <c r="N121" s="128" t="s">
        <v>94</v>
      </c>
      <c r="O121" s="128" t="s">
        <v>2117</v>
      </c>
      <c r="P121" s="128" t="s">
        <v>2118</v>
      </c>
      <c r="Q121" s="128" t="s">
        <v>109</v>
      </c>
      <c r="R121" s="128" t="s">
        <v>2119</v>
      </c>
      <c r="S121" s="128" t="s">
        <v>2120</v>
      </c>
      <c r="T121" s="128" t="s">
        <v>3067</v>
      </c>
      <c r="U121" s="128" t="s">
        <v>3069</v>
      </c>
      <c r="V121" s="128" t="s">
        <v>1434</v>
      </c>
      <c r="W121" s="128" t="s">
        <v>141</v>
      </c>
      <c r="X121" s="128">
        <v>2400</v>
      </c>
      <c r="Y121" s="128">
        <v>0</v>
      </c>
      <c r="Z121" s="128">
        <v>384</v>
      </c>
      <c r="AA121" s="128">
        <v>256</v>
      </c>
      <c r="AB121" s="128">
        <v>240</v>
      </c>
      <c r="AC121" s="128">
        <v>2288</v>
      </c>
      <c r="AD121" s="128">
        <v>384</v>
      </c>
      <c r="AE121" s="128">
        <v>496</v>
      </c>
      <c r="AF121" s="128" t="s">
        <v>98</v>
      </c>
      <c r="AG121" s="128" t="s">
        <v>105</v>
      </c>
      <c r="AH121" s="128" t="s">
        <v>2121</v>
      </c>
      <c r="AI121" s="128" t="s">
        <v>2122</v>
      </c>
      <c r="AJ121" s="124"/>
      <c r="AK121" s="519" t="s">
        <v>93</v>
      </c>
      <c r="AL121" s="519" t="s">
        <v>106</v>
      </c>
      <c r="AM121" s="519" t="s">
        <v>462</v>
      </c>
      <c r="AN121" s="519" t="s">
        <v>109</v>
      </c>
      <c r="AO121" s="519" t="s">
        <v>2896</v>
      </c>
      <c r="AP121" s="519" t="s">
        <v>2897</v>
      </c>
      <c r="AQ121" s="519" t="s">
        <v>3074</v>
      </c>
      <c r="AR121" s="519" t="s">
        <v>3075</v>
      </c>
      <c r="AS121" s="519" t="s">
        <v>2898</v>
      </c>
      <c r="AT121" s="519" t="s">
        <v>108</v>
      </c>
      <c r="AU121" s="519" t="s">
        <v>98</v>
      </c>
      <c r="AV121" s="519" t="s">
        <v>2899</v>
      </c>
      <c r="AW121" s="519" t="s">
        <v>2120</v>
      </c>
      <c r="AX121" s="519" t="s">
        <v>109</v>
      </c>
      <c r="AY121" s="519" t="s">
        <v>109</v>
      </c>
      <c r="AZ121" s="519" t="s">
        <v>110</v>
      </c>
      <c r="BA121" s="519" t="s">
        <v>2900</v>
      </c>
      <c r="BB121" s="124"/>
      <c r="BC121" s="122" t="s">
        <v>1574</v>
      </c>
      <c r="BD121" s="119" t="s">
        <v>462</v>
      </c>
      <c r="BE121" s="119" t="s">
        <v>3072</v>
      </c>
      <c r="BF121" s="197">
        <v>2288</v>
      </c>
      <c r="BG121" s="115"/>
      <c r="BI121" s="424"/>
    </row>
    <row r="122" spans="2:61" x14ac:dyDescent="0.3">
      <c r="B122" s="37"/>
      <c r="C122" s="41"/>
      <c r="D122" s="77"/>
      <c r="E122" s="523" t="s">
        <v>1355</v>
      </c>
      <c r="F122" s="128" t="s">
        <v>1575</v>
      </c>
      <c r="G122" s="128" t="s">
        <v>462</v>
      </c>
      <c r="H122" s="128" t="s">
        <v>3065</v>
      </c>
      <c r="I122" s="122" t="s">
        <v>3067</v>
      </c>
      <c r="J122" s="488">
        <v>280</v>
      </c>
      <c r="K122" s="614" t="s">
        <v>2991</v>
      </c>
      <c r="L122" s="124"/>
      <c r="M122" s="128" t="s">
        <v>93</v>
      </c>
      <c r="N122" s="128" t="s">
        <v>94</v>
      </c>
      <c r="O122" s="128" t="s">
        <v>2117</v>
      </c>
      <c r="P122" s="128" t="s">
        <v>2123</v>
      </c>
      <c r="Q122" s="128" t="s">
        <v>109</v>
      </c>
      <c r="R122" s="128" t="s">
        <v>2124</v>
      </c>
      <c r="S122" s="128" t="s">
        <v>2125</v>
      </c>
      <c r="T122" s="128" t="s">
        <v>3067</v>
      </c>
      <c r="U122" s="128" t="s">
        <v>3069</v>
      </c>
      <c r="V122" s="128" t="s">
        <v>1434</v>
      </c>
      <c r="W122" s="128" t="s">
        <v>141</v>
      </c>
      <c r="X122" s="128">
        <v>1750</v>
      </c>
      <c r="Y122" s="128">
        <v>0</v>
      </c>
      <c r="Z122" s="128">
        <v>280</v>
      </c>
      <c r="AA122" s="128">
        <v>186.67</v>
      </c>
      <c r="AB122" s="128">
        <v>175</v>
      </c>
      <c r="AC122" s="128">
        <v>1668.33</v>
      </c>
      <c r="AD122" s="128">
        <v>280</v>
      </c>
      <c r="AE122" s="128">
        <v>361.67</v>
      </c>
      <c r="AF122" s="128" t="s">
        <v>98</v>
      </c>
      <c r="AG122" s="128" t="s">
        <v>105</v>
      </c>
      <c r="AH122" s="128" t="s">
        <v>2126</v>
      </c>
      <c r="AI122" s="128" t="s">
        <v>2127</v>
      </c>
      <c r="AJ122" s="124"/>
      <c r="AK122" s="519" t="s">
        <v>93</v>
      </c>
      <c r="AL122" s="519" t="s">
        <v>106</v>
      </c>
      <c r="AM122" s="519" t="s">
        <v>462</v>
      </c>
      <c r="AN122" s="519" t="s">
        <v>109</v>
      </c>
      <c r="AO122" s="519" t="s">
        <v>2901</v>
      </c>
      <c r="AP122" s="519" t="s">
        <v>2902</v>
      </c>
      <c r="AQ122" s="519" t="s">
        <v>3074</v>
      </c>
      <c r="AR122" s="519" t="s">
        <v>3075</v>
      </c>
      <c r="AS122" s="519" t="s">
        <v>2903</v>
      </c>
      <c r="AT122" s="519" t="s">
        <v>108</v>
      </c>
      <c r="AU122" s="519" t="s">
        <v>98</v>
      </c>
      <c r="AV122" s="519" t="s">
        <v>2904</v>
      </c>
      <c r="AW122" s="519" t="s">
        <v>2125</v>
      </c>
      <c r="AX122" s="519" t="s">
        <v>109</v>
      </c>
      <c r="AY122" s="519" t="s">
        <v>109</v>
      </c>
      <c r="AZ122" s="519" t="s">
        <v>110</v>
      </c>
      <c r="BA122" s="519" t="s">
        <v>2905</v>
      </c>
      <c r="BB122" s="124"/>
      <c r="BC122" s="122" t="s">
        <v>1576</v>
      </c>
      <c r="BD122" s="119" t="s">
        <v>462</v>
      </c>
      <c r="BE122" s="119" t="s">
        <v>3072</v>
      </c>
      <c r="BF122" s="197">
        <v>1668.33</v>
      </c>
      <c r="BG122" s="115"/>
      <c r="BI122" s="424"/>
    </row>
    <row r="123" spans="2:61" x14ac:dyDescent="0.3">
      <c r="B123" s="37"/>
      <c r="C123" s="41"/>
      <c r="D123" s="77"/>
      <c r="E123" s="523" t="s">
        <v>1355</v>
      </c>
      <c r="F123" s="128" t="s">
        <v>1577</v>
      </c>
      <c r="G123" s="128" t="s">
        <v>462</v>
      </c>
      <c r="H123" s="128" t="s">
        <v>3065</v>
      </c>
      <c r="I123" s="122" t="s">
        <v>3067</v>
      </c>
      <c r="J123" s="488">
        <v>288</v>
      </c>
      <c r="K123" s="614" t="s">
        <v>2991</v>
      </c>
      <c r="L123" s="124"/>
      <c r="M123" s="128" t="s">
        <v>93</v>
      </c>
      <c r="N123" s="128" t="s">
        <v>94</v>
      </c>
      <c r="O123" s="128" t="s">
        <v>119</v>
      </c>
      <c r="P123" s="128" t="s">
        <v>2128</v>
      </c>
      <c r="Q123" s="128" t="s">
        <v>109</v>
      </c>
      <c r="R123" s="128" t="s">
        <v>2129</v>
      </c>
      <c r="S123" s="128" t="s">
        <v>2130</v>
      </c>
      <c r="T123" s="128" t="s">
        <v>3067</v>
      </c>
      <c r="U123" s="128" t="s">
        <v>3069</v>
      </c>
      <c r="V123" s="128" t="s">
        <v>1434</v>
      </c>
      <c r="W123" s="128" t="s">
        <v>141</v>
      </c>
      <c r="X123" s="128">
        <v>1800</v>
      </c>
      <c r="Y123" s="128">
        <v>0</v>
      </c>
      <c r="Z123" s="128">
        <v>288</v>
      </c>
      <c r="AA123" s="128">
        <v>192</v>
      </c>
      <c r="AB123" s="128">
        <v>180</v>
      </c>
      <c r="AC123" s="128">
        <v>1716</v>
      </c>
      <c r="AD123" s="128">
        <v>288</v>
      </c>
      <c r="AE123" s="128">
        <v>372</v>
      </c>
      <c r="AF123" s="128" t="s">
        <v>98</v>
      </c>
      <c r="AG123" s="128" t="s">
        <v>105</v>
      </c>
      <c r="AH123" s="128" t="s">
        <v>2131</v>
      </c>
      <c r="AI123" s="128" t="s">
        <v>2132</v>
      </c>
      <c r="AJ123" s="124"/>
      <c r="AK123" s="519" t="s">
        <v>93</v>
      </c>
      <c r="AL123" s="519" t="s">
        <v>106</v>
      </c>
      <c r="AM123" s="519" t="s">
        <v>462</v>
      </c>
      <c r="AN123" s="519" t="s">
        <v>109</v>
      </c>
      <c r="AO123" s="519" t="s">
        <v>2906</v>
      </c>
      <c r="AP123" s="519" t="s">
        <v>2907</v>
      </c>
      <c r="AQ123" s="519" t="s">
        <v>3074</v>
      </c>
      <c r="AR123" s="519" t="s">
        <v>3075</v>
      </c>
      <c r="AS123" s="519" t="s">
        <v>2908</v>
      </c>
      <c r="AT123" s="519" t="s">
        <v>108</v>
      </c>
      <c r="AU123" s="519" t="s">
        <v>98</v>
      </c>
      <c r="AV123" s="519" t="s">
        <v>2909</v>
      </c>
      <c r="AW123" s="519" t="s">
        <v>2130</v>
      </c>
      <c r="AX123" s="519" t="s">
        <v>109</v>
      </c>
      <c r="AY123" s="519" t="s">
        <v>109</v>
      </c>
      <c r="AZ123" s="519" t="s">
        <v>110</v>
      </c>
      <c r="BA123" s="519" t="s">
        <v>2910</v>
      </c>
      <c r="BB123" s="124"/>
      <c r="BC123" s="122" t="s">
        <v>1578</v>
      </c>
      <c r="BD123" s="119" t="s">
        <v>462</v>
      </c>
      <c r="BE123" s="119" t="s">
        <v>3072</v>
      </c>
      <c r="BF123" s="197">
        <v>1716</v>
      </c>
      <c r="BG123" s="115"/>
      <c r="BI123" s="424"/>
    </row>
    <row r="124" spans="2:61" x14ac:dyDescent="0.3">
      <c r="B124" s="37"/>
      <c r="C124" s="41"/>
      <c r="D124" s="77"/>
      <c r="E124" s="523" t="s">
        <v>1355</v>
      </c>
      <c r="F124" s="128" t="s">
        <v>1579</v>
      </c>
      <c r="G124" s="128" t="s">
        <v>462</v>
      </c>
      <c r="H124" s="128" t="s">
        <v>3065</v>
      </c>
      <c r="I124" s="122" t="s">
        <v>3067</v>
      </c>
      <c r="J124" s="488">
        <v>144</v>
      </c>
      <c r="K124" s="614" t="s">
        <v>2991</v>
      </c>
      <c r="L124" s="124"/>
      <c r="M124" s="128" t="s">
        <v>93</v>
      </c>
      <c r="N124" s="128" t="s">
        <v>94</v>
      </c>
      <c r="O124" s="128" t="s">
        <v>119</v>
      </c>
      <c r="P124" s="128" t="s">
        <v>2133</v>
      </c>
      <c r="Q124" s="128" t="s">
        <v>109</v>
      </c>
      <c r="R124" s="128" t="s">
        <v>2134</v>
      </c>
      <c r="S124" s="128" t="s">
        <v>2135</v>
      </c>
      <c r="T124" s="128" t="s">
        <v>3067</v>
      </c>
      <c r="U124" s="128" t="s">
        <v>3069</v>
      </c>
      <c r="V124" s="128" t="s">
        <v>1434</v>
      </c>
      <c r="W124" s="128" t="s">
        <v>141</v>
      </c>
      <c r="X124" s="128">
        <v>900</v>
      </c>
      <c r="Y124" s="128">
        <v>0</v>
      </c>
      <c r="Z124" s="128">
        <v>144</v>
      </c>
      <c r="AA124" s="128">
        <v>96</v>
      </c>
      <c r="AB124" s="128">
        <v>90</v>
      </c>
      <c r="AC124" s="128">
        <v>858</v>
      </c>
      <c r="AD124" s="128">
        <v>144</v>
      </c>
      <c r="AE124" s="128">
        <v>186</v>
      </c>
      <c r="AF124" s="128" t="s">
        <v>98</v>
      </c>
      <c r="AG124" s="128" t="s">
        <v>105</v>
      </c>
      <c r="AH124" s="128" t="s">
        <v>2136</v>
      </c>
      <c r="AI124" s="128" t="s">
        <v>2137</v>
      </c>
      <c r="AJ124" s="124"/>
      <c r="AK124" s="519" t="s">
        <v>93</v>
      </c>
      <c r="AL124" s="519" t="s">
        <v>106</v>
      </c>
      <c r="AM124" s="519" t="s">
        <v>462</v>
      </c>
      <c r="AN124" s="519" t="s">
        <v>109</v>
      </c>
      <c r="AO124" s="519" t="s">
        <v>2911</v>
      </c>
      <c r="AP124" s="519" t="s">
        <v>2912</v>
      </c>
      <c r="AQ124" s="519" t="s">
        <v>3074</v>
      </c>
      <c r="AR124" s="519" t="s">
        <v>3075</v>
      </c>
      <c r="AS124" s="519" t="s">
        <v>2913</v>
      </c>
      <c r="AT124" s="519" t="s">
        <v>108</v>
      </c>
      <c r="AU124" s="519" t="s">
        <v>98</v>
      </c>
      <c r="AV124" s="519" t="s">
        <v>2914</v>
      </c>
      <c r="AW124" s="519" t="s">
        <v>2135</v>
      </c>
      <c r="AX124" s="519" t="s">
        <v>109</v>
      </c>
      <c r="AY124" s="519" t="s">
        <v>109</v>
      </c>
      <c r="AZ124" s="519" t="s">
        <v>110</v>
      </c>
      <c r="BA124" s="519" t="s">
        <v>2915</v>
      </c>
      <c r="BB124" s="124"/>
      <c r="BC124" s="122" t="s">
        <v>1583</v>
      </c>
      <c r="BD124" s="119" t="s">
        <v>462</v>
      </c>
      <c r="BE124" s="119" t="s">
        <v>3072</v>
      </c>
      <c r="BF124" s="197">
        <v>858</v>
      </c>
      <c r="BG124" s="115"/>
      <c r="BI124" s="424"/>
    </row>
    <row r="125" spans="2:61" x14ac:dyDescent="0.3">
      <c r="B125" s="37"/>
      <c r="C125" s="41"/>
      <c r="D125" s="77"/>
      <c r="E125" s="523" t="s">
        <v>1355</v>
      </c>
      <c r="F125" s="128" t="s">
        <v>1584</v>
      </c>
      <c r="G125" s="128" t="s">
        <v>462</v>
      </c>
      <c r="H125" s="128" t="s">
        <v>3065</v>
      </c>
      <c r="I125" s="122" t="s">
        <v>3067</v>
      </c>
      <c r="J125" s="488">
        <v>3992.16</v>
      </c>
      <c r="K125" s="614" t="s">
        <v>2991</v>
      </c>
      <c r="L125" s="124"/>
      <c r="M125" s="128" t="s">
        <v>93</v>
      </c>
      <c r="N125" s="128" t="s">
        <v>94</v>
      </c>
      <c r="O125" s="128" t="s">
        <v>152</v>
      </c>
      <c r="P125" s="128" t="s">
        <v>2138</v>
      </c>
      <c r="Q125" s="128" t="s">
        <v>17</v>
      </c>
      <c r="R125" s="128" t="s">
        <v>2139</v>
      </c>
      <c r="S125" s="128" t="s">
        <v>2140</v>
      </c>
      <c r="T125" s="128" t="s">
        <v>3067</v>
      </c>
      <c r="U125" s="128" t="s">
        <v>3070</v>
      </c>
      <c r="V125" s="128" t="s">
        <v>1395</v>
      </c>
      <c r="W125" s="128" t="s">
        <v>141</v>
      </c>
      <c r="X125" s="128">
        <v>24951</v>
      </c>
      <c r="Y125" s="128">
        <v>0</v>
      </c>
      <c r="Z125" s="128">
        <v>3992.16</v>
      </c>
      <c r="AA125" s="128">
        <v>0</v>
      </c>
      <c r="AB125" s="128">
        <v>0</v>
      </c>
      <c r="AC125" s="128">
        <v>28943.16</v>
      </c>
      <c r="AD125" s="128">
        <v>3992.16</v>
      </c>
      <c r="AE125" s="128">
        <v>0</v>
      </c>
      <c r="AF125" s="128" t="s">
        <v>98</v>
      </c>
      <c r="AG125" s="128" t="s">
        <v>105</v>
      </c>
      <c r="AH125" s="128" t="s">
        <v>1419</v>
      </c>
      <c r="AI125" s="128" t="s">
        <v>2141</v>
      </c>
      <c r="AJ125" s="124"/>
      <c r="AK125" s="519" t="s">
        <v>93</v>
      </c>
      <c r="AL125" s="519" t="s">
        <v>106</v>
      </c>
      <c r="AM125" s="519" t="s">
        <v>474</v>
      </c>
      <c r="AN125" s="519" t="s">
        <v>1397</v>
      </c>
      <c r="AO125" s="519" t="s">
        <v>2916</v>
      </c>
      <c r="AP125" s="519" t="s">
        <v>2917</v>
      </c>
      <c r="AQ125" s="519" t="s">
        <v>3074</v>
      </c>
      <c r="AR125" s="519" t="s">
        <v>3075</v>
      </c>
      <c r="AS125" s="519" t="s">
        <v>2859</v>
      </c>
      <c r="AT125" s="519" t="s">
        <v>108</v>
      </c>
      <c r="AU125" s="519" t="s">
        <v>98</v>
      </c>
      <c r="AV125" s="519" t="s">
        <v>2918</v>
      </c>
      <c r="AW125" s="519" t="s">
        <v>2140</v>
      </c>
      <c r="AX125" s="519" t="s">
        <v>2919</v>
      </c>
      <c r="AY125" s="519" t="s">
        <v>1421</v>
      </c>
      <c r="AZ125" s="519" t="s">
        <v>110</v>
      </c>
      <c r="BA125" s="519" t="s">
        <v>2920</v>
      </c>
      <c r="BB125" s="124"/>
      <c r="BC125" s="122" t="s">
        <v>1587</v>
      </c>
      <c r="BD125" s="119" t="s">
        <v>462</v>
      </c>
      <c r="BE125" s="119" t="s">
        <v>3072</v>
      </c>
      <c r="BF125" s="197">
        <v>28943.16</v>
      </c>
      <c r="BG125" s="115"/>
      <c r="BI125" s="424"/>
    </row>
    <row r="126" spans="2:61" x14ac:dyDescent="0.3">
      <c r="B126" s="37"/>
      <c r="C126" s="41"/>
      <c r="D126" s="77"/>
      <c r="E126" s="523" t="s">
        <v>1355</v>
      </c>
      <c r="F126" s="128" t="s">
        <v>1588</v>
      </c>
      <c r="G126" s="128" t="s">
        <v>462</v>
      </c>
      <c r="H126" s="128" t="s">
        <v>3065</v>
      </c>
      <c r="I126" s="122" t="s">
        <v>3067</v>
      </c>
      <c r="J126" s="488">
        <v>5401.28</v>
      </c>
      <c r="K126" s="614" t="s">
        <v>2991</v>
      </c>
      <c r="L126" s="124"/>
      <c r="M126" s="128" t="s">
        <v>93</v>
      </c>
      <c r="N126" s="128" t="s">
        <v>94</v>
      </c>
      <c r="O126" s="128" t="s">
        <v>152</v>
      </c>
      <c r="P126" s="128" t="s">
        <v>2142</v>
      </c>
      <c r="Q126" s="128" t="s">
        <v>17</v>
      </c>
      <c r="R126" s="128" t="s">
        <v>2143</v>
      </c>
      <c r="S126" s="128" t="s">
        <v>2144</v>
      </c>
      <c r="T126" s="128" t="s">
        <v>3067</v>
      </c>
      <c r="U126" s="128" t="s">
        <v>3070</v>
      </c>
      <c r="V126" s="128" t="s">
        <v>1395</v>
      </c>
      <c r="W126" s="128" t="s">
        <v>141</v>
      </c>
      <c r="X126" s="128">
        <v>33758</v>
      </c>
      <c r="Y126" s="128">
        <v>0</v>
      </c>
      <c r="Z126" s="128">
        <v>5401.28</v>
      </c>
      <c r="AA126" s="128">
        <v>0</v>
      </c>
      <c r="AB126" s="128">
        <v>0</v>
      </c>
      <c r="AC126" s="128">
        <v>39159.279999999999</v>
      </c>
      <c r="AD126" s="128">
        <v>5401.28</v>
      </c>
      <c r="AE126" s="128">
        <v>0</v>
      </c>
      <c r="AF126" s="128" t="s">
        <v>98</v>
      </c>
      <c r="AG126" s="128" t="s">
        <v>105</v>
      </c>
      <c r="AH126" s="128" t="s">
        <v>1419</v>
      </c>
      <c r="AI126" s="128" t="s">
        <v>2145</v>
      </c>
      <c r="AJ126" s="124"/>
      <c r="AK126" s="519" t="s">
        <v>93</v>
      </c>
      <c r="AL126" s="519" t="s">
        <v>106</v>
      </c>
      <c r="AM126" s="519" t="s">
        <v>474</v>
      </c>
      <c r="AN126" s="519" t="s">
        <v>1397</v>
      </c>
      <c r="AO126" s="519" t="s">
        <v>1424</v>
      </c>
      <c r="AP126" s="519" t="s">
        <v>2921</v>
      </c>
      <c r="AQ126" s="519" t="s">
        <v>3074</v>
      </c>
      <c r="AR126" s="519" t="s">
        <v>3075</v>
      </c>
      <c r="AS126" s="519" t="s">
        <v>2859</v>
      </c>
      <c r="AT126" s="519" t="s">
        <v>108</v>
      </c>
      <c r="AU126" s="519" t="s">
        <v>98</v>
      </c>
      <c r="AV126" s="519" t="s">
        <v>2922</v>
      </c>
      <c r="AW126" s="519" t="s">
        <v>2144</v>
      </c>
      <c r="AX126" s="519" t="s">
        <v>2923</v>
      </c>
      <c r="AY126" s="519" t="s">
        <v>1421</v>
      </c>
      <c r="AZ126" s="519" t="s">
        <v>110</v>
      </c>
      <c r="BA126" s="519" t="s">
        <v>2924</v>
      </c>
      <c r="BB126" s="124"/>
      <c r="BC126" s="122" t="s">
        <v>1589</v>
      </c>
      <c r="BD126" s="119" t="s">
        <v>462</v>
      </c>
      <c r="BE126" s="119" t="s">
        <v>3072</v>
      </c>
      <c r="BF126" s="197">
        <v>39159.279999999999</v>
      </c>
      <c r="BG126" s="115"/>
      <c r="BI126" s="424"/>
    </row>
    <row r="127" spans="2:61" x14ac:dyDescent="0.3">
      <c r="B127" s="37"/>
      <c r="C127" s="41"/>
      <c r="D127" s="77"/>
      <c r="E127" s="523" t="s">
        <v>1355</v>
      </c>
      <c r="F127" s="128" t="s">
        <v>1590</v>
      </c>
      <c r="G127" s="128" t="s">
        <v>462</v>
      </c>
      <c r="H127" s="128" t="s">
        <v>3065</v>
      </c>
      <c r="I127" s="122" t="s">
        <v>3067</v>
      </c>
      <c r="J127" s="488">
        <v>4696.6400000000003</v>
      </c>
      <c r="K127" s="614" t="s">
        <v>2991</v>
      </c>
      <c r="L127" s="124"/>
      <c r="M127" s="128" t="s">
        <v>93</v>
      </c>
      <c r="N127" s="128" t="s">
        <v>94</v>
      </c>
      <c r="O127" s="128" t="s">
        <v>152</v>
      </c>
      <c r="P127" s="128" t="s">
        <v>2146</v>
      </c>
      <c r="Q127" s="128" t="s">
        <v>17</v>
      </c>
      <c r="R127" s="128" t="s">
        <v>2147</v>
      </c>
      <c r="S127" s="128" t="s">
        <v>2148</v>
      </c>
      <c r="T127" s="128" t="s">
        <v>3067</v>
      </c>
      <c r="U127" s="128" t="s">
        <v>3070</v>
      </c>
      <c r="V127" s="128" t="s">
        <v>1395</v>
      </c>
      <c r="W127" s="128" t="s">
        <v>141</v>
      </c>
      <c r="X127" s="128">
        <v>29354</v>
      </c>
      <c r="Y127" s="128">
        <v>0</v>
      </c>
      <c r="Z127" s="128">
        <v>4696.6400000000003</v>
      </c>
      <c r="AA127" s="128">
        <v>0</v>
      </c>
      <c r="AB127" s="128">
        <v>0</v>
      </c>
      <c r="AC127" s="128">
        <v>34050.639999999999</v>
      </c>
      <c r="AD127" s="128">
        <v>4696.6400000000003</v>
      </c>
      <c r="AE127" s="128">
        <v>0</v>
      </c>
      <c r="AF127" s="128" t="s">
        <v>98</v>
      </c>
      <c r="AG127" s="128" t="s">
        <v>105</v>
      </c>
      <c r="AH127" s="128" t="s">
        <v>1419</v>
      </c>
      <c r="AI127" s="128" t="s">
        <v>2149</v>
      </c>
      <c r="AJ127" s="124"/>
      <c r="AK127" s="519" t="s">
        <v>93</v>
      </c>
      <c r="AL127" s="519" t="s">
        <v>106</v>
      </c>
      <c r="AM127" s="519" t="s">
        <v>474</v>
      </c>
      <c r="AN127" s="519" t="s">
        <v>1397</v>
      </c>
      <c r="AO127" s="519" t="s">
        <v>2925</v>
      </c>
      <c r="AP127" s="519" t="s">
        <v>2926</v>
      </c>
      <c r="AQ127" s="519" t="s">
        <v>3074</v>
      </c>
      <c r="AR127" s="519" t="s">
        <v>3075</v>
      </c>
      <c r="AS127" s="519" t="s">
        <v>2859</v>
      </c>
      <c r="AT127" s="519" t="s">
        <v>108</v>
      </c>
      <c r="AU127" s="519" t="s">
        <v>98</v>
      </c>
      <c r="AV127" s="519" t="s">
        <v>2726</v>
      </c>
      <c r="AW127" s="519" t="s">
        <v>2148</v>
      </c>
      <c r="AX127" s="519" t="s">
        <v>2927</v>
      </c>
      <c r="AY127" s="519" t="s">
        <v>1421</v>
      </c>
      <c r="AZ127" s="519" t="s">
        <v>110</v>
      </c>
      <c r="BA127" s="519" t="s">
        <v>2928</v>
      </c>
      <c r="BB127" s="124"/>
      <c r="BC127" s="122" t="s">
        <v>1591</v>
      </c>
      <c r="BD127" s="119" t="s">
        <v>462</v>
      </c>
      <c r="BE127" s="119" t="s">
        <v>3072</v>
      </c>
      <c r="BF127" s="197">
        <v>34050.639999999999</v>
      </c>
      <c r="BG127" s="115"/>
      <c r="BI127" s="424"/>
    </row>
    <row r="128" spans="2:61" x14ac:dyDescent="0.3">
      <c r="B128" s="37"/>
      <c r="C128" s="41"/>
      <c r="D128" s="77"/>
      <c r="E128" s="523" t="s">
        <v>1355</v>
      </c>
      <c r="F128" s="128" t="s">
        <v>1592</v>
      </c>
      <c r="G128" s="128" t="s">
        <v>462</v>
      </c>
      <c r="H128" s="128" t="s">
        <v>3065</v>
      </c>
      <c r="I128" s="122" t="s">
        <v>3067</v>
      </c>
      <c r="J128" s="488">
        <v>3522.56</v>
      </c>
      <c r="K128" s="614" t="s">
        <v>2992</v>
      </c>
      <c r="L128" s="124"/>
      <c r="M128" s="128" t="s">
        <v>93</v>
      </c>
      <c r="N128" s="128" t="s">
        <v>94</v>
      </c>
      <c r="O128" s="128" t="s">
        <v>151</v>
      </c>
      <c r="P128" s="128" t="s">
        <v>2150</v>
      </c>
      <c r="Q128" s="128" t="s">
        <v>17</v>
      </c>
      <c r="R128" s="128" t="s">
        <v>2151</v>
      </c>
      <c r="S128" s="128" t="s">
        <v>2152</v>
      </c>
      <c r="T128" s="128" t="s">
        <v>3067</v>
      </c>
      <c r="U128" s="128" t="s">
        <v>3070</v>
      </c>
      <c r="V128" s="128" t="s">
        <v>1395</v>
      </c>
      <c r="W128" s="128" t="s">
        <v>141</v>
      </c>
      <c r="X128" s="128">
        <v>22016</v>
      </c>
      <c r="Y128" s="128">
        <v>0</v>
      </c>
      <c r="Z128" s="128">
        <v>3522.56</v>
      </c>
      <c r="AA128" s="128">
        <v>0</v>
      </c>
      <c r="AB128" s="128">
        <v>0</v>
      </c>
      <c r="AC128" s="128">
        <v>25538.560000000001</v>
      </c>
      <c r="AD128" s="128">
        <v>3522.56</v>
      </c>
      <c r="AE128" s="128">
        <v>0</v>
      </c>
      <c r="AF128" s="128" t="s">
        <v>98</v>
      </c>
      <c r="AG128" s="128" t="s">
        <v>105</v>
      </c>
      <c r="AH128" s="128" t="s">
        <v>1419</v>
      </c>
      <c r="AI128" s="128" t="s">
        <v>2153</v>
      </c>
      <c r="AJ128" s="124"/>
      <c r="AK128" s="519" t="s">
        <v>93</v>
      </c>
      <c r="AL128" s="519" t="s">
        <v>106</v>
      </c>
      <c r="AM128" s="519" t="s">
        <v>474</v>
      </c>
      <c r="AN128" s="519" t="s">
        <v>1397</v>
      </c>
      <c r="AO128" s="519" t="s">
        <v>2929</v>
      </c>
      <c r="AP128" s="519" t="s">
        <v>2930</v>
      </c>
      <c r="AQ128" s="519" t="s">
        <v>3074</v>
      </c>
      <c r="AR128" s="519" t="s">
        <v>3075</v>
      </c>
      <c r="AS128" s="519" t="s">
        <v>2859</v>
      </c>
      <c r="AT128" s="519" t="s">
        <v>108</v>
      </c>
      <c r="AU128" s="519" t="s">
        <v>98</v>
      </c>
      <c r="AV128" s="519" t="s">
        <v>1420</v>
      </c>
      <c r="AW128" s="519" t="s">
        <v>2152</v>
      </c>
      <c r="AX128" s="519" t="s">
        <v>2931</v>
      </c>
      <c r="AY128" s="519" t="s">
        <v>1421</v>
      </c>
      <c r="AZ128" s="519" t="s">
        <v>110</v>
      </c>
      <c r="BA128" s="519" t="s">
        <v>2932</v>
      </c>
      <c r="BB128" s="124"/>
      <c r="BC128" s="122" t="s">
        <v>1593</v>
      </c>
      <c r="BD128" s="119" t="s">
        <v>462</v>
      </c>
      <c r="BE128" s="119" t="s">
        <v>3072</v>
      </c>
      <c r="BF128" s="197">
        <v>25538.560000000001</v>
      </c>
      <c r="BG128" s="115"/>
      <c r="BI128" s="424"/>
    </row>
    <row r="129" spans="2:61" x14ac:dyDescent="0.3">
      <c r="B129" s="37"/>
      <c r="C129" s="41"/>
      <c r="D129" s="77"/>
      <c r="E129" s="523" t="s">
        <v>1355</v>
      </c>
      <c r="F129" s="128" t="s">
        <v>1594</v>
      </c>
      <c r="G129" s="128" t="s">
        <v>462</v>
      </c>
      <c r="H129" s="128" t="s">
        <v>3065</v>
      </c>
      <c r="I129" s="122" t="s">
        <v>3067</v>
      </c>
      <c r="J129" s="488">
        <v>6248.37</v>
      </c>
      <c r="K129" s="614" t="s">
        <v>2992</v>
      </c>
      <c r="L129" s="124"/>
      <c r="M129" s="128" t="s">
        <v>93</v>
      </c>
      <c r="N129" s="128" t="s">
        <v>94</v>
      </c>
      <c r="O129" s="128" t="s">
        <v>152</v>
      </c>
      <c r="P129" s="128" t="s">
        <v>2154</v>
      </c>
      <c r="Q129" s="128" t="s">
        <v>1532</v>
      </c>
      <c r="R129" s="128" t="s">
        <v>2155</v>
      </c>
      <c r="S129" s="128" t="s">
        <v>2156</v>
      </c>
      <c r="T129" s="128" t="s">
        <v>3067</v>
      </c>
      <c r="U129" s="128" t="s">
        <v>3070</v>
      </c>
      <c r="V129" s="128" t="s">
        <v>1533</v>
      </c>
      <c r="W129" s="128" t="s">
        <v>141</v>
      </c>
      <c r="X129" s="128">
        <v>41545</v>
      </c>
      <c r="Y129" s="128">
        <v>2492.6999999999998</v>
      </c>
      <c r="Z129" s="128">
        <v>6248.37</v>
      </c>
      <c r="AA129" s="128">
        <v>0</v>
      </c>
      <c r="AB129" s="128">
        <v>0</v>
      </c>
      <c r="AC129" s="128">
        <v>45300.67</v>
      </c>
      <c r="AD129" s="128">
        <v>6248.37</v>
      </c>
      <c r="AE129" s="128">
        <v>0</v>
      </c>
      <c r="AF129" s="128" t="s">
        <v>98</v>
      </c>
      <c r="AG129" s="128" t="s">
        <v>105</v>
      </c>
      <c r="AH129" s="128" t="s">
        <v>1534</v>
      </c>
      <c r="AI129" s="128" t="s">
        <v>2157</v>
      </c>
      <c r="AJ129" s="124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4"/>
      <c r="BC129" s="122" t="s">
        <v>1595</v>
      </c>
      <c r="BD129" s="119" t="s">
        <v>462</v>
      </c>
      <c r="BE129" s="119" t="s">
        <v>3072</v>
      </c>
      <c r="BF129" s="197">
        <v>499921.16</v>
      </c>
      <c r="BG129" s="115"/>
      <c r="BI129" s="424"/>
    </row>
    <row r="130" spans="2:61" x14ac:dyDescent="0.3">
      <c r="B130" s="37"/>
      <c r="C130" s="41"/>
      <c r="D130" s="77"/>
      <c r="E130" s="523" t="s">
        <v>1355</v>
      </c>
      <c r="F130" s="128" t="s">
        <v>1594</v>
      </c>
      <c r="G130" s="128" t="s">
        <v>462</v>
      </c>
      <c r="H130" s="128" t="s">
        <v>3065</v>
      </c>
      <c r="I130" s="122" t="s">
        <v>3067</v>
      </c>
      <c r="J130" s="488">
        <v>6248.37</v>
      </c>
      <c r="K130" s="614" t="s">
        <v>2992</v>
      </c>
      <c r="L130" s="124"/>
      <c r="M130" s="128" t="s">
        <v>93</v>
      </c>
      <c r="N130" s="128" t="s">
        <v>94</v>
      </c>
      <c r="O130" s="128" t="s">
        <v>152</v>
      </c>
      <c r="P130" s="128" t="s">
        <v>2158</v>
      </c>
      <c r="Q130" s="128" t="s">
        <v>1532</v>
      </c>
      <c r="R130" s="128" t="s">
        <v>2159</v>
      </c>
      <c r="S130" s="128" t="s">
        <v>2160</v>
      </c>
      <c r="T130" s="128" t="s">
        <v>3067</v>
      </c>
      <c r="U130" s="128" t="s">
        <v>3070</v>
      </c>
      <c r="V130" s="128" t="s">
        <v>1533</v>
      </c>
      <c r="W130" s="128" t="s">
        <v>141</v>
      </c>
      <c r="X130" s="128">
        <v>41545</v>
      </c>
      <c r="Y130" s="128">
        <v>2492.6999999999998</v>
      </c>
      <c r="Z130" s="128">
        <v>6248.37</v>
      </c>
      <c r="AA130" s="128">
        <v>0</v>
      </c>
      <c r="AB130" s="128">
        <v>0</v>
      </c>
      <c r="AC130" s="128">
        <v>45300.67</v>
      </c>
      <c r="AD130" s="128">
        <v>6248.37</v>
      </c>
      <c r="AE130" s="128">
        <v>0</v>
      </c>
      <c r="AF130" s="128" t="s">
        <v>98</v>
      </c>
      <c r="AG130" s="128" t="s">
        <v>105</v>
      </c>
      <c r="AH130" s="128" t="s">
        <v>1534</v>
      </c>
      <c r="AI130" s="128" t="s">
        <v>2161</v>
      </c>
      <c r="AJ130" s="124"/>
      <c r="AK130" s="519" t="s">
        <v>93</v>
      </c>
      <c r="AL130" s="519" t="s">
        <v>106</v>
      </c>
      <c r="AM130" s="519" t="s">
        <v>462</v>
      </c>
      <c r="AN130" s="519" t="s">
        <v>2933</v>
      </c>
      <c r="AO130" s="519" t="s">
        <v>2934</v>
      </c>
      <c r="AP130" s="519" t="s">
        <v>2935</v>
      </c>
      <c r="AQ130" s="519" t="s">
        <v>3074</v>
      </c>
      <c r="AR130" s="519" t="s">
        <v>3075</v>
      </c>
      <c r="AS130" s="519" t="s">
        <v>2859</v>
      </c>
      <c r="AT130" s="519" t="s">
        <v>108</v>
      </c>
      <c r="AU130" s="519" t="s">
        <v>98</v>
      </c>
      <c r="AV130" s="519" t="s">
        <v>2936</v>
      </c>
      <c r="AW130" s="519" t="s">
        <v>2937</v>
      </c>
      <c r="AX130" s="519" t="s">
        <v>109</v>
      </c>
      <c r="AY130" s="519" t="s">
        <v>2938</v>
      </c>
      <c r="AZ130" s="519" t="s">
        <v>110</v>
      </c>
      <c r="BA130" s="519" t="s">
        <v>2939</v>
      </c>
      <c r="BB130" s="124"/>
      <c r="BC130" s="122" t="s">
        <v>1595</v>
      </c>
      <c r="BD130" s="119" t="s">
        <v>462</v>
      </c>
      <c r="BE130" s="119" t="s">
        <v>3072</v>
      </c>
      <c r="BF130" s="197">
        <v>499921.16</v>
      </c>
      <c r="BG130" s="115"/>
      <c r="BI130" s="424"/>
    </row>
    <row r="131" spans="2:61" x14ac:dyDescent="0.3">
      <c r="B131" s="37"/>
      <c r="C131" s="41"/>
      <c r="D131" s="77"/>
      <c r="E131" s="523" t="s">
        <v>1355</v>
      </c>
      <c r="F131" s="128" t="s">
        <v>1594</v>
      </c>
      <c r="G131" s="128" t="s">
        <v>462</v>
      </c>
      <c r="H131" s="128" t="s">
        <v>3065</v>
      </c>
      <c r="I131" s="122" t="s">
        <v>3067</v>
      </c>
      <c r="J131" s="488">
        <v>3405.06</v>
      </c>
      <c r="K131" s="614" t="s">
        <v>2992</v>
      </c>
      <c r="L131" s="124"/>
      <c r="M131" s="128" t="s">
        <v>93</v>
      </c>
      <c r="N131" s="128" t="s">
        <v>94</v>
      </c>
      <c r="O131" s="128" t="s">
        <v>155</v>
      </c>
      <c r="P131" s="128" t="s">
        <v>2162</v>
      </c>
      <c r="Q131" s="128" t="s">
        <v>1532</v>
      </c>
      <c r="R131" s="128" t="s">
        <v>2163</v>
      </c>
      <c r="S131" s="128" t="s">
        <v>2164</v>
      </c>
      <c r="T131" s="128" t="s">
        <v>3067</v>
      </c>
      <c r="U131" s="128" t="s">
        <v>3070</v>
      </c>
      <c r="V131" s="128" t="s">
        <v>1533</v>
      </c>
      <c r="W131" s="128" t="s">
        <v>141</v>
      </c>
      <c r="X131" s="128">
        <v>22640</v>
      </c>
      <c r="Y131" s="128">
        <v>1358.4</v>
      </c>
      <c r="Z131" s="128">
        <v>3405.06</v>
      </c>
      <c r="AA131" s="128">
        <v>0</v>
      </c>
      <c r="AB131" s="128">
        <v>0</v>
      </c>
      <c r="AC131" s="128">
        <v>24686.66</v>
      </c>
      <c r="AD131" s="128">
        <v>3405.06</v>
      </c>
      <c r="AE131" s="128">
        <v>0</v>
      </c>
      <c r="AF131" s="128" t="s">
        <v>98</v>
      </c>
      <c r="AG131" s="128" t="s">
        <v>105</v>
      </c>
      <c r="AH131" s="128" t="s">
        <v>1534</v>
      </c>
      <c r="AI131" s="128" t="s">
        <v>2165</v>
      </c>
      <c r="AJ131" s="124"/>
      <c r="AK131" s="519" t="s">
        <v>93</v>
      </c>
      <c r="AL131" s="519" t="s">
        <v>106</v>
      </c>
      <c r="AM131" s="519" t="s">
        <v>462</v>
      </c>
      <c r="AN131" s="519" t="s">
        <v>2933</v>
      </c>
      <c r="AO131" s="519" t="s">
        <v>2934</v>
      </c>
      <c r="AP131" s="519" t="s">
        <v>2935</v>
      </c>
      <c r="AQ131" s="519" t="s">
        <v>3074</v>
      </c>
      <c r="AR131" s="519" t="s">
        <v>3075</v>
      </c>
      <c r="AS131" s="519" t="s">
        <v>2859</v>
      </c>
      <c r="AT131" s="519" t="s">
        <v>108</v>
      </c>
      <c r="AU131" s="519" t="s">
        <v>98</v>
      </c>
      <c r="AV131" s="519" t="s">
        <v>2936</v>
      </c>
      <c r="AW131" s="519" t="s">
        <v>2937</v>
      </c>
      <c r="AX131" s="519" t="s">
        <v>109</v>
      </c>
      <c r="AY131" s="519" t="s">
        <v>2938</v>
      </c>
      <c r="AZ131" s="519" t="s">
        <v>110</v>
      </c>
      <c r="BA131" s="519" t="s">
        <v>2939</v>
      </c>
      <c r="BB131" s="124"/>
      <c r="BC131" s="122" t="s">
        <v>1595</v>
      </c>
      <c r="BD131" s="119" t="s">
        <v>462</v>
      </c>
      <c r="BE131" s="119" t="s">
        <v>3072</v>
      </c>
      <c r="BF131" s="197">
        <v>499921.16</v>
      </c>
      <c r="BG131" s="115"/>
      <c r="BI131" s="424"/>
    </row>
    <row r="132" spans="2:61" x14ac:dyDescent="0.3">
      <c r="B132" s="37"/>
      <c r="C132" s="41"/>
      <c r="D132" s="77"/>
      <c r="E132" s="523" t="s">
        <v>1355</v>
      </c>
      <c r="F132" s="128" t="s">
        <v>1594</v>
      </c>
      <c r="G132" s="128" t="s">
        <v>462</v>
      </c>
      <c r="H132" s="128" t="s">
        <v>3065</v>
      </c>
      <c r="I132" s="122" t="s">
        <v>3067</v>
      </c>
      <c r="J132" s="488">
        <v>3405.06</v>
      </c>
      <c r="K132" s="614" t="s">
        <v>2992</v>
      </c>
      <c r="L132" s="124"/>
      <c r="M132" s="128" t="s">
        <v>93</v>
      </c>
      <c r="N132" s="128" t="s">
        <v>94</v>
      </c>
      <c r="O132" s="128" t="s">
        <v>155</v>
      </c>
      <c r="P132" s="128" t="s">
        <v>2166</v>
      </c>
      <c r="Q132" s="128" t="s">
        <v>1532</v>
      </c>
      <c r="R132" s="128" t="s">
        <v>2167</v>
      </c>
      <c r="S132" s="128" t="s">
        <v>2168</v>
      </c>
      <c r="T132" s="128" t="s">
        <v>3067</v>
      </c>
      <c r="U132" s="128" t="s">
        <v>3070</v>
      </c>
      <c r="V132" s="128" t="s">
        <v>1533</v>
      </c>
      <c r="W132" s="128" t="s">
        <v>141</v>
      </c>
      <c r="X132" s="128">
        <v>22640</v>
      </c>
      <c r="Y132" s="128">
        <v>1358.4</v>
      </c>
      <c r="Z132" s="128">
        <v>3405.06</v>
      </c>
      <c r="AA132" s="128">
        <v>0</v>
      </c>
      <c r="AB132" s="128">
        <v>0</v>
      </c>
      <c r="AC132" s="128">
        <v>24686.66</v>
      </c>
      <c r="AD132" s="128">
        <v>3405.06</v>
      </c>
      <c r="AE132" s="128">
        <v>0</v>
      </c>
      <c r="AF132" s="128" t="s">
        <v>98</v>
      </c>
      <c r="AG132" s="128" t="s">
        <v>105</v>
      </c>
      <c r="AH132" s="128" t="s">
        <v>1534</v>
      </c>
      <c r="AI132" s="128" t="s">
        <v>2169</v>
      </c>
      <c r="AJ132" s="124"/>
      <c r="AK132" s="519" t="s">
        <v>93</v>
      </c>
      <c r="AL132" s="519" t="s">
        <v>106</v>
      </c>
      <c r="AM132" s="519" t="s">
        <v>462</v>
      </c>
      <c r="AN132" s="519" t="s">
        <v>2933</v>
      </c>
      <c r="AO132" s="519" t="s">
        <v>2934</v>
      </c>
      <c r="AP132" s="519" t="s">
        <v>2935</v>
      </c>
      <c r="AQ132" s="519" t="s">
        <v>3074</v>
      </c>
      <c r="AR132" s="519" t="s">
        <v>3075</v>
      </c>
      <c r="AS132" s="519" t="s">
        <v>2859</v>
      </c>
      <c r="AT132" s="519" t="s">
        <v>108</v>
      </c>
      <c r="AU132" s="519" t="s">
        <v>98</v>
      </c>
      <c r="AV132" s="519" t="s">
        <v>2936</v>
      </c>
      <c r="AW132" s="519" t="s">
        <v>2937</v>
      </c>
      <c r="AX132" s="519" t="s">
        <v>109</v>
      </c>
      <c r="AY132" s="519" t="s">
        <v>2938</v>
      </c>
      <c r="AZ132" s="519" t="s">
        <v>110</v>
      </c>
      <c r="BA132" s="519" t="s">
        <v>2939</v>
      </c>
      <c r="BB132" s="124"/>
      <c r="BC132" s="122" t="s">
        <v>1595</v>
      </c>
      <c r="BD132" s="119" t="s">
        <v>462</v>
      </c>
      <c r="BE132" s="119" t="s">
        <v>3072</v>
      </c>
      <c r="BF132" s="197">
        <v>499921.16</v>
      </c>
      <c r="BG132" s="115"/>
      <c r="BI132" s="424"/>
    </row>
    <row r="133" spans="2:61" x14ac:dyDescent="0.3">
      <c r="B133" s="37"/>
      <c r="C133" s="41"/>
      <c r="D133" s="77"/>
      <c r="E133" s="523" t="s">
        <v>1355</v>
      </c>
      <c r="F133" s="128" t="s">
        <v>1594</v>
      </c>
      <c r="G133" s="128" t="s">
        <v>462</v>
      </c>
      <c r="H133" s="128" t="s">
        <v>3065</v>
      </c>
      <c r="I133" s="122" t="s">
        <v>3067</v>
      </c>
      <c r="J133" s="488">
        <v>6248.37</v>
      </c>
      <c r="K133" s="614" t="s">
        <v>2992</v>
      </c>
      <c r="L133" s="124"/>
      <c r="M133" s="128" t="s">
        <v>93</v>
      </c>
      <c r="N133" s="128" t="s">
        <v>94</v>
      </c>
      <c r="O133" s="128" t="s">
        <v>152</v>
      </c>
      <c r="P133" s="128" t="s">
        <v>2170</v>
      </c>
      <c r="Q133" s="128" t="s">
        <v>1532</v>
      </c>
      <c r="R133" s="128" t="s">
        <v>2171</v>
      </c>
      <c r="S133" s="128" t="s">
        <v>2172</v>
      </c>
      <c r="T133" s="128" t="s">
        <v>3067</v>
      </c>
      <c r="U133" s="128" t="s">
        <v>3070</v>
      </c>
      <c r="V133" s="128" t="s">
        <v>1533</v>
      </c>
      <c r="W133" s="128" t="s">
        <v>141</v>
      </c>
      <c r="X133" s="128">
        <v>41545</v>
      </c>
      <c r="Y133" s="128">
        <v>2492.6999999999998</v>
      </c>
      <c r="Z133" s="128">
        <v>6248.37</v>
      </c>
      <c r="AA133" s="128">
        <v>0</v>
      </c>
      <c r="AB133" s="128">
        <v>0</v>
      </c>
      <c r="AC133" s="128">
        <v>45300.67</v>
      </c>
      <c r="AD133" s="128">
        <v>6248.37</v>
      </c>
      <c r="AE133" s="128">
        <v>0</v>
      </c>
      <c r="AF133" s="128" t="s">
        <v>98</v>
      </c>
      <c r="AG133" s="128" t="s">
        <v>105</v>
      </c>
      <c r="AH133" s="128" t="s">
        <v>1534</v>
      </c>
      <c r="AI133" s="128" t="s">
        <v>2173</v>
      </c>
      <c r="AJ133" s="124"/>
      <c r="AK133" s="519" t="s">
        <v>93</v>
      </c>
      <c r="AL133" s="519" t="s">
        <v>106</v>
      </c>
      <c r="AM133" s="519" t="s">
        <v>462</v>
      </c>
      <c r="AN133" s="519" t="s">
        <v>2933</v>
      </c>
      <c r="AO133" s="519" t="s">
        <v>2934</v>
      </c>
      <c r="AP133" s="519" t="s">
        <v>2935</v>
      </c>
      <c r="AQ133" s="519" t="s">
        <v>3074</v>
      </c>
      <c r="AR133" s="519" t="s">
        <v>3075</v>
      </c>
      <c r="AS133" s="519" t="s">
        <v>2859</v>
      </c>
      <c r="AT133" s="519" t="s">
        <v>108</v>
      </c>
      <c r="AU133" s="519" t="s">
        <v>98</v>
      </c>
      <c r="AV133" s="519" t="s">
        <v>2936</v>
      </c>
      <c r="AW133" s="519" t="s">
        <v>2937</v>
      </c>
      <c r="AX133" s="519" t="s">
        <v>109</v>
      </c>
      <c r="AY133" s="519" t="s">
        <v>2938</v>
      </c>
      <c r="AZ133" s="519" t="s">
        <v>110</v>
      </c>
      <c r="BA133" s="519" t="s">
        <v>2939</v>
      </c>
      <c r="BB133" s="124"/>
      <c r="BC133" s="122" t="s">
        <v>1595</v>
      </c>
      <c r="BD133" s="119" t="s">
        <v>462</v>
      </c>
      <c r="BE133" s="119" t="s">
        <v>3072</v>
      </c>
      <c r="BF133" s="197">
        <v>499921.16</v>
      </c>
      <c r="BG133" s="115"/>
      <c r="BI133" s="424"/>
    </row>
    <row r="134" spans="2:61" x14ac:dyDescent="0.3">
      <c r="B134" s="37"/>
      <c r="C134" s="41"/>
      <c r="D134" s="77"/>
      <c r="E134" s="523" t="s">
        <v>1355</v>
      </c>
      <c r="F134" s="128" t="s">
        <v>1594</v>
      </c>
      <c r="G134" s="128" t="s">
        <v>462</v>
      </c>
      <c r="H134" s="128" t="s">
        <v>3065</v>
      </c>
      <c r="I134" s="122" t="s">
        <v>3067</v>
      </c>
      <c r="J134" s="488">
        <v>6248.37</v>
      </c>
      <c r="K134" s="614" t="s">
        <v>2992</v>
      </c>
      <c r="L134" s="124"/>
      <c r="M134" s="128" t="s">
        <v>93</v>
      </c>
      <c r="N134" s="128" t="s">
        <v>94</v>
      </c>
      <c r="O134" s="128" t="s">
        <v>152</v>
      </c>
      <c r="P134" s="128" t="s">
        <v>2174</v>
      </c>
      <c r="Q134" s="128" t="s">
        <v>1532</v>
      </c>
      <c r="R134" s="128" t="s">
        <v>2175</v>
      </c>
      <c r="S134" s="128" t="s">
        <v>2176</v>
      </c>
      <c r="T134" s="128" t="s">
        <v>3067</v>
      </c>
      <c r="U134" s="128" t="s">
        <v>3070</v>
      </c>
      <c r="V134" s="128" t="s">
        <v>1533</v>
      </c>
      <c r="W134" s="128" t="s">
        <v>141</v>
      </c>
      <c r="X134" s="128">
        <v>41545</v>
      </c>
      <c r="Y134" s="128">
        <v>2492.6999999999998</v>
      </c>
      <c r="Z134" s="128">
        <v>6248.37</v>
      </c>
      <c r="AA134" s="128">
        <v>0</v>
      </c>
      <c r="AB134" s="128">
        <v>0</v>
      </c>
      <c r="AC134" s="128">
        <v>45300.67</v>
      </c>
      <c r="AD134" s="128">
        <v>6248.37</v>
      </c>
      <c r="AE134" s="128">
        <v>0</v>
      </c>
      <c r="AF134" s="128" t="s">
        <v>98</v>
      </c>
      <c r="AG134" s="128" t="s">
        <v>105</v>
      </c>
      <c r="AH134" s="128" t="s">
        <v>1534</v>
      </c>
      <c r="AI134" s="128" t="s">
        <v>2177</v>
      </c>
      <c r="AJ134" s="124"/>
      <c r="AK134" s="519" t="s">
        <v>93</v>
      </c>
      <c r="AL134" s="519" t="s">
        <v>106</v>
      </c>
      <c r="AM134" s="519" t="s">
        <v>462</v>
      </c>
      <c r="AN134" s="519" t="s">
        <v>2933</v>
      </c>
      <c r="AO134" s="519" t="s">
        <v>2934</v>
      </c>
      <c r="AP134" s="519" t="s">
        <v>2935</v>
      </c>
      <c r="AQ134" s="519" t="s">
        <v>3074</v>
      </c>
      <c r="AR134" s="519" t="s">
        <v>3075</v>
      </c>
      <c r="AS134" s="519" t="s">
        <v>2859</v>
      </c>
      <c r="AT134" s="519" t="s">
        <v>108</v>
      </c>
      <c r="AU134" s="519" t="s">
        <v>98</v>
      </c>
      <c r="AV134" s="519" t="s">
        <v>2936</v>
      </c>
      <c r="AW134" s="519" t="s">
        <v>2937</v>
      </c>
      <c r="AX134" s="519" t="s">
        <v>109</v>
      </c>
      <c r="AY134" s="519" t="s">
        <v>2938</v>
      </c>
      <c r="AZ134" s="519" t="s">
        <v>110</v>
      </c>
      <c r="BA134" s="519" t="s">
        <v>2939</v>
      </c>
      <c r="BB134" s="124"/>
      <c r="BC134" s="122" t="s">
        <v>1595</v>
      </c>
      <c r="BD134" s="119" t="s">
        <v>462</v>
      </c>
      <c r="BE134" s="119" t="s">
        <v>3072</v>
      </c>
      <c r="BF134" s="197">
        <v>499921.16</v>
      </c>
      <c r="BG134" s="115"/>
      <c r="BI134" s="424"/>
    </row>
    <row r="135" spans="2:61" x14ac:dyDescent="0.3">
      <c r="B135" s="37"/>
      <c r="C135" s="41"/>
      <c r="D135" s="77"/>
      <c r="E135" s="523" t="s">
        <v>1355</v>
      </c>
      <c r="F135" s="128" t="s">
        <v>1594</v>
      </c>
      <c r="G135" s="128" t="s">
        <v>462</v>
      </c>
      <c r="H135" s="128" t="s">
        <v>3065</v>
      </c>
      <c r="I135" s="122" t="s">
        <v>3067</v>
      </c>
      <c r="J135" s="488">
        <v>3752.48</v>
      </c>
      <c r="K135" s="614" t="s">
        <v>2992</v>
      </c>
      <c r="L135" s="124"/>
      <c r="M135" s="128" t="s">
        <v>93</v>
      </c>
      <c r="N135" s="128" t="s">
        <v>94</v>
      </c>
      <c r="O135" s="128" t="s">
        <v>152</v>
      </c>
      <c r="P135" s="128" t="s">
        <v>2178</v>
      </c>
      <c r="Q135" s="128" t="s">
        <v>1532</v>
      </c>
      <c r="R135" s="128" t="s">
        <v>2179</v>
      </c>
      <c r="S135" s="128" t="s">
        <v>2180</v>
      </c>
      <c r="T135" s="128" t="s">
        <v>3067</v>
      </c>
      <c r="U135" s="128" t="s">
        <v>3070</v>
      </c>
      <c r="V135" s="128" t="s">
        <v>1533</v>
      </c>
      <c r="W135" s="128" t="s">
        <v>141</v>
      </c>
      <c r="X135" s="128">
        <v>24950</v>
      </c>
      <c r="Y135" s="128">
        <v>1497</v>
      </c>
      <c r="Z135" s="128">
        <v>3752.48</v>
      </c>
      <c r="AA135" s="128">
        <v>0</v>
      </c>
      <c r="AB135" s="128">
        <v>0</v>
      </c>
      <c r="AC135" s="128">
        <v>27205.48</v>
      </c>
      <c r="AD135" s="128">
        <v>3752.48</v>
      </c>
      <c r="AE135" s="128">
        <v>0</v>
      </c>
      <c r="AF135" s="128" t="s">
        <v>98</v>
      </c>
      <c r="AG135" s="128" t="s">
        <v>105</v>
      </c>
      <c r="AH135" s="128" t="s">
        <v>1534</v>
      </c>
      <c r="AI135" s="128" t="s">
        <v>2181</v>
      </c>
      <c r="AJ135" s="124"/>
      <c r="AK135" s="519" t="s">
        <v>93</v>
      </c>
      <c r="AL135" s="519" t="s">
        <v>106</v>
      </c>
      <c r="AM135" s="519" t="s">
        <v>462</v>
      </c>
      <c r="AN135" s="519" t="s">
        <v>2933</v>
      </c>
      <c r="AO135" s="519" t="s">
        <v>2934</v>
      </c>
      <c r="AP135" s="519" t="s">
        <v>2935</v>
      </c>
      <c r="AQ135" s="519" t="s">
        <v>3074</v>
      </c>
      <c r="AR135" s="519" t="s">
        <v>3075</v>
      </c>
      <c r="AS135" s="519" t="s">
        <v>2859</v>
      </c>
      <c r="AT135" s="519" t="s">
        <v>108</v>
      </c>
      <c r="AU135" s="519" t="s">
        <v>98</v>
      </c>
      <c r="AV135" s="519" t="s">
        <v>2936</v>
      </c>
      <c r="AW135" s="519" t="s">
        <v>2937</v>
      </c>
      <c r="AX135" s="519" t="s">
        <v>109</v>
      </c>
      <c r="AY135" s="519" t="s">
        <v>2938</v>
      </c>
      <c r="AZ135" s="519" t="s">
        <v>110</v>
      </c>
      <c r="BA135" s="519" t="s">
        <v>2939</v>
      </c>
      <c r="BB135" s="124"/>
      <c r="BC135" s="122" t="s">
        <v>1595</v>
      </c>
      <c r="BD135" s="119" t="s">
        <v>462</v>
      </c>
      <c r="BE135" s="119" t="s">
        <v>3072</v>
      </c>
      <c r="BF135" s="197">
        <v>499921.16</v>
      </c>
      <c r="BG135" s="115"/>
      <c r="BI135" s="424"/>
    </row>
    <row r="136" spans="2:61" x14ac:dyDescent="0.3">
      <c r="B136" s="37"/>
      <c r="C136" s="41"/>
      <c r="D136" s="77"/>
      <c r="E136" s="523" t="s">
        <v>1355</v>
      </c>
      <c r="F136" s="128" t="s">
        <v>1594</v>
      </c>
      <c r="G136" s="128" t="s">
        <v>462</v>
      </c>
      <c r="H136" s="128" t="s">
        <v>3065</v>
      </c>
      <c r="I136" s="122" t="s">
        <v>3067</v>
      </c>
      <c r="J136" s="488">
        <v>5706.93</v>
      </c>
      <c r="K136" s="614" t="s">
        <v>2992</v>
      </c>
      <c r="L136" s="124"/>
      <c r="M136" s="128" t="s">
        <v>93</v>
      </c>
      <c r="N136" s="128" t="s">
        <v>94</v>
      </c>
      <c r="O136" s="128" t="s">
        <v>180</v>
      </c>
      <c r="P136" s="128" t="s">
        <v>2182</v>
      </c>
      <c r="Q136" s="128" t="s">
        <v>1532</v>
      </c>
      <c r="R136" s="128" t="s">
        <v>2183</v>
      </c>
      <c r="S136" s="128" t="s">
        <v>2184</v>
      </c>
      <c r="T136" s="128" t="s">
        <v>3067</v>
      </c>
      <c r="U136" s="128" t="s">
        <v>3070</v>
      </c>
      <c r="V136" s="128" t="s">
        <v>1533</v>
      </c>
      <c r="W136" s="128" t="s">
        <v>141</v>
      </c>
      <c r="X136" s="128">
        <v>37945</v>
      </c>
      <c r="Y136" s="128">
        <v>2276.6999999999998</v>
      </c>
      <c r="Z136" s="128">
        <v>5706.93</v>
      </c>
      <c r="AA136" s="128">
        <v>0</v>
      </c>
      <c r="AB136" s="128">
        <v>0</v>
      </c>
      <c r="AC136" s="128">
        <v>41375.230000000003</v>
      </c>
      <c r="AD136" s="128">
        <v>5706.93</v>
      </c>
      <c r="AE136" s="128">
        <v>0</v>
      </c>
      <c r="AF136" s="128" t="s">
        <v>98</v>
      </c>
      <c r="AG136" s="128" t="s">
        <v>105</v>
      </c>
      <c r="AH136" s="128" t="s">
        <v>1534</v>
      </c>
      <c r="AI136" s="128" t="s">
        <v>2185</v>
      </c>
      <c r="AJ136" s="124"/>
      <c r="AK136" s="519" t="s">
        <v>93</v>
      </c>
      <c r="AL136" s="519" t="s">
        <v>106</v>
      </c>
      <c r="AM136" s="519" t="s">
        <v>462</v>
      </c>
      <c r="AN136" s="519" t="s">
        <v>2933</v>
      </c>
      <c r="AO136" s="519" t="s">
        <v>2934</v>
      </c>
      <c r="AP136" s="519" t="s">
        <v>2935</v>
      </c>
      <c r="AQ136" s="519" t="s">
        <v>3074</v>
      </c>
      <c r="AR136" s="519" t="s">
        <v>3075</v>
      </c>
      <c r="AS136" s="519" t="s">
        <v>2859</v>
      </c>
      <c r="AT136" s="519" t="s">
        <v>108</v>
      </c>
      <c r="AU136" s="519" t="s">
        <v>98</v>
      </c>
      <c r="AV136" s="519" t="s">
        <v>2936</v>
      </c>
      <c r="AW136" s="519" t="s">
        <v>2937</v>
      </c>
      <c r="AX136" s="519" t="s">
        <v>109</v>
      </c>
      <c r="AY136" s="519" t="s">
        <v>2938</v>
      </c>
      <c r="AZ136" s="519" t="s">
        <v>110</v>
      </c>
      <c r="BA136" s="519" t="s">
        <v>2939</v>
      </c>
      <c r="BB136" s="124"/>
      <c r="BC136" s="122" t="s">
        <v>1595</v>
      </c>
      <c r="BD136" s="119" t="s">
        <v>462</v>
      </c>
      <c r="BE136" s="119" t="s">
        <v>3072</v>
      </c>
      <c r="BF136" s="197">
        <v>499921.16</v>
      </c>
      <c r="BG136" s="115"/>
      <c r="BI136" s="424"/>
    </row>
    <row r="137" spans="2:61" x14ac:dyDescent="0.3">
      <c r="B137" s="37"/>
      <c r="C137" s="41"/>
      <c r="D137" s="77"/>
      <c r="E137" s="523" t="s">
        <v>1355</v>
      </c>
      <c r="F137" s="128" t="s">
        <v>1594</v>
      </c>
      <c r="G137" s="128" t="s">
        <v>462</v>
      </c>
      <c r="H137" s="128" t="s">
        <v>3065</v>
      </c>
      <c r="I137" s="122" t="s">
        <v>3067</v>
      </c>
      <c r="J137" s="488">
        <v>3060.64</v>
      </c>
      <c r="K137" s="614" t="s">
        <v>2992</v>
      </c>
      <c r="L137" s="124"/>
      <c r="M137" s="128" t="s">
        <v>93</v>
      </c>
      <c r="N137" s="128" t="s">
        <v>94</v>
      </c>
      <c r="O137" s="128" t="s">
        <v>155</v>
      </c>
      <c r="P137" s="128" t="s">
        <v>2186</v>
      </c>
      <c r="Q137" s="128" t="s">
        <v>1532</v>
      </c>
      <c r="R137" s="128" t="s">
        <v>2187</v>
      </c>
      <c r="S137" s="128" t="s">
        <v>2188</v>
      </c>
      <c r="T137" s="128" t="s">
        <v>3067</v>
      </c>
      <c r="U137" s="128" t="s">
        <v>3070</v>
      </c>
      <c r="V137" s="128" t="s">
        <v>1533</v>
      </c>
      <c r="W137" s="128" t="s">
        <v>141</v>
      </c>
      <c r="X137" s="128">
        <v>20350</v>
      </c>
      <c r="Y137" s="128">
        <v>1221</v>
      </c>
      <c r="Z137" s="128">
        <v>3060.64</v>
      </c>
      <c r="AA137" s="128">
        <v>0</v>
      </c>
      <c r="AB137" s="128">
        <v>0</v>
      </c>
      <c r="AC137" s="128">
        <v>22189.64</v>
      </c>
      <c r="AD137" s="128">
        <v>3060.64</v>
      </c>
      <c r="AE137" s="128">
        <v>0</v>
      </c>
      <c r="AF137" s="128" t="s">
        <v>98</v>
      </c>
      <c r="AG137" s="128" t="s">
        <v>105</v>
      </c>
      <c r="AH137" s="128" t="s">
        <v>1534</v>
      </c>
      <c r="AI137" s="128" t="s">
        <v>2189</v>
      </c>
      <c r="AJ137" s="124"/>
      <c r="AK137" s="519" t="s">
        <v>93</v>
      </c>
      <c r="AL137" s="519" t="s">
        <v>106</v>
      </c>
      <c r="AM137" s="519" t="s">
        <v>462</v>
      </c>
      <c r="AN137" s="519" t="s">
        <v>2933</v>
      </c>
      <c r="AO137" s="519" t="s">
        <v>2934</v>
      </c>
      <c r="AP137" s="519" t="s">
        <v>2935</v>
      </c>
      <c r="AQ137" s="519" t="s">
        <v>3074</v>
      </c>
      <c r="AR137" s="519" t="s">
        <v>3075</v>
      </c>
      <c r="AS137" s="519" t="s">
        <v>2859</v>
      </c>
      <c r="AT137" s="519" t="s">
        <v>108</v>
      </c>
      <c r="AU137" s="519" t="s">
        <v>98</v>
      </c>
      <c r="AV137" s="519" t="s">
        <v>2936</v>
      </c>
      <c r="AW137" s="519" t="s">
        <v>2937</v>
      </c>
      <c r="AX137" s="519" t="s">
        <v>109</v>
      </c>
      <c r="AY137" s="519" t="s">
        <v>2938</v>
      </c>
      <c r="AZ137" s="519" t="s">
        <v>110</v>
      </c>
      <c r="BA137" s="519" t="s">
        <v>2939</v>
      </c>
      <c r="BB137" s="124"/>
      <c r="BC137" s="122" t="s">
        <v>1595</v>
      </c>
      <c r="BD137" s="119" t="s">
        <v>462</v>
      </c>
      <c r="BE137" s="119" t="s">
        <v>3072</v>
      </c>
      <c r="BF137" s="197">
        <v>499921.16</v>
      </c>
      <c r="BG137" s="115"/>
      <c r="BI137" s="424"/>
    </row>
    <row r="138" spans="2:61" x14ac:dyDescent="0.3">
      <c r="B138" s="37"/>
      <c r="C138" s="41"/>
      <c r="D138" s="77"/>
      <c r="E138" s="523" t="s">
        <v>1355</v>
      </c>
      <c r="F138" s="128" t="s">
        <v>1594</v>
      </c>
      <c r="G138" s="128" t="s">
        <v>462</v>
      </c>
      <c r="H138" s="128" t="s">
        <v>3065</v>
      </c>
      <c r="I138" s="122" t="s">
        <v>3067</v>
      </c>
      <c r="J138" s="488">
        <v>2556.8000000000002</v>
      </c>
      <c r="K138" s="614" t="s">
        <v>2992</v>
      </c>
      <c r="L138" s="124"/>
      <c r="M138" s="128" t="s">
        <v>93</v>
      </c>
      <c r="N138" s="128" t="s">
        <v>94</v>
      </c>
      <c r="O138" s="128" t="s">
        <v>95</v>
      </c>
      <c r="P138" s="128" t="s">
        <v>2190</v>
      </c>
      <c r="Q138" s="128" t="s">
        <v>1532</v>
      </c>
      <c r="R138" s="128" t="s">
        <v>2191</v>
      </c>
      <c r="S138" s="128" t="s">
        <v>2192</v>
      </c>
      <c r="T138" s="128" t="s">
        <v>3067</v>
      </c>
      <c r="U138" s="128" t="s">
        <v>3070</v>
      </c>
      <c r="V138" s="128" t="s">
        <v>1533</v>
      </c>
      <c r="W138" s="128" t="s">
        <v>141</v>
      </c>
      <c r="X138" s="128">
        <v>17000</v>
      </c>
      <c r="Y138" s="128">
        <v>1020</v>
      </c>
      <c r="Z138" s="128">
        <v>2556.8000000000002</v>
      </c>
      <c r="AA138" s="128">
        <v>0</v>
      </c>
      <c r="AB138" s="128">
        <v>0</v>
      </c>
      <c r="AC138" s="128">
        <v>18536.8</v>
      </c>
      <c r="AD138" s="128">
        <v>2556.8000000000002</v>
      </c>
      <c r="AE138" s="128">
        <v>0</v>
      </c>
      <c r="AF138" s="128" t="s">
        <v>98</v>
      </c>
      <c r="AG138" s="128" t="s">
        <v>105</v>
      </c>
      <c r="AH138" s="128" t="s">
        <v>1534</v>
      </c>
      <c r="AI138" s="128" t="s">
        <v>2193</v>
      </c>
      <c r="AJ138" s="124"/>
      <c r="AK138" s="519" t="s">
        <v>93</v>
      </c>
      <c r="AL138" s="519" t="s">
        <v>106</v>
      </c>
      <c r="AM138" s="519" t="s">
        <v>462</v>
      </c>
      <c r="AN138" s="519" t="s">
        <v>2933</v>
      </c>
      <c r="AO138" s="519" t="s">
        <v>2934</v>
      </c>
      <c r="AP138" s="519" t="s">
        <v>2935</v>
      </c>
      <c r="AQ138" s="519" t="s">
        <v>3074</v>
      </c>
      <c r="AR138" s="519" t="s">
        <v>3075</v>
      </c>
      <c r="AS138" s="519" t="s">
        <v>2859</v>
      </c>
      <c r="AT138" s="519" t="s">
        <v>108</v>
      </c>
      <c r="AU138" s="519" t="s">
        <v>98</v>
      </c>
      <c r="AV138" s="519" t="s">
        <v>2936</v>
      </c>
      <c r="AW138" s="519" t="s">
        <v>2937</v>
      </c>
      <c r="AX138" s="519" t="s">
        <v>109</v>
      </c>
      <c r="AY138" s="519" t="s">
        <v>2938</v>
      </c>
      <c r="AZ138" s="519" t="s">
        <v>110</v>
      </c>
      <c r="BA138" s="519" t="s">
        <v>2939</v>
      </c>
      <c r="BB138" s="124"/>
      <c r="BC138" s="122" t="s">
        <v>1595</v>
      </c>
      <c r="BD138" s="119" t="s">
        <v>462</v>
      </c>
      <c r="BE138" s="119" t="s">
        <v>3072</v>
      </c>
      <c r="BF138" s="197">
        <v>499921.16</v>
      </c>
      <c r="BG138" s="115"/>
      <c r="BI138" s="424"/>
    </row>
    <row r="139" spans="2:61" x14ac:dyDescent="0.3">
      <c r="B139" s="37"/>
      <c r="C139" s="41"/>
      <c r="D139" s="77"/>
      <c r="E139" s="523" t="s">
        <v>1355</v>
      </c>
      <c r="F139" s="128" t="s">
        <v>1594</v>
      </c>
      <c r="G139" s="128" t="s">
        <v>462</v>
      </c>
      <c r="H139" s="128" t="s">
        <v>3065</v>
      </c>
      <c r="I139" s="122" t="s">
        <v>3067</v>
      </c>
      <c r="J139" s="488">
        <v>4260.83</v>
      </c>
      <c r="K139" s="614" t="s">
        <v>2992</v>
      </c>
      <c r="L139" s="124"/>
      <c r="M139" s="128" t="s">
        <v>93</v>
      </c>
      <c r="N139" s="128" t="s">
        <v>94</v>
      </c>
      <c r="O139" s="128" t="s">
        <v>180</v>
      </c>
      <c r="P139" s="128" t="s">
        <v>2194</v>
      </c>
      <c r="Q139" s="128" t="s">
        <v>1532</v>
      </c>
      <c r="R139" s="128" t="s">
        <v>2195</v>
      </c>
      <c r="S139" s="128" t="s">
        <v>2196</v>
      </c>
      <c r="T139" s="128" t="s">
        <v>3067</v>
      </c>
      <c r="U139" s="128" t="s">
        <v>3070</v>
      </c>
      <c r="V139" s="128" t="s">
        <v>1533</v>
      </c>
      <c r="W139" s="128" t="s">
        <v>141</v>
      </c>
      <c r="X139" s="128">
        <v>28330</v>
      </c>
      <c r="Y139" s="128">
        <v>1699.8</v>
      </c>
      <c r="Z139" s="128">
        <v>4260.83</v>
      </c>
      <c r="AA139" s="128">
        <v>0</v>
      </c>
      <c r="AB139" s="128">
        <v>0</v>
      </c>
      <c r="AC139" s="128">
        <v>30891.03</v>
      </c>
      <c r="AD139" s="128">
        <v>4260.83</v>
      </c>
      <c r="AE139" s="128">
        <v>0</v>
      </c>
      <c r="AF139" s="128" t="s">
        <v>98</v>
      </c>
      <c r="AG139" s="128" t="s">
        <v>105</v>
      </c>
      <c r="AH139" s="128" t="s">
        <v>1534</v>
      </c>
      <c r="AI139" s="128" t="s">
        <v>2197</v>
      </c>
      <c r="AJ139" s="124"/>
      <c r="AK139" s="519" t="s">
        <v>93</v>
      </c>
      <c r="AL139" s="519" t="s">
        <v>106</v>
      </c>
      <c r="AM139" s="519" t="s">
        <v>462</v>
      </c>
      <c r="AN139" s="519" t="s">
        <v>2933</v>
      </c>
      <c r="AO139" s="519" t="s">
        <v>2934</v>
      </c>
      <c r="AP139" s="519" t="s">
        <v>2935</v>
      </c>
      <c r="AQ139" s="519" t="s">
        <v>3074</v>
      </c>
      <c r="AR139" s="519" t="s">
        <v>3075</v>
      </c>
      <c r="AS139" s="519" t="s">
        <v>2859</v>
      </c>
      <c r="AT139" s="519" t="s">
        <v>108</v>
      </c>
      <c r="AU139" s="519" t="s">
        <v>98</v>
      </c>
      <c r="AV139" s="519" t="s">
        <v>2936</v>
      </c>
      <c r="AW139" s="519" t="s">
        <v>2937</v>
      </c>
      <c r="AX139" s="519" t="s">
        <v>109</v>
      </c>
      <c r="AY139" s="519" t="s">
        <v>2938</v>
      </c>
      <c r="AZ139" s="519" t="s">
        <v>110</v>
      </c>
      <c r="BA139" s="519" t="s">
        <v>2939</v>
      </c>
      <c r="BB139" s="124"/>
      <c r="BC139" s="122" t="s">
        <v>1595</v>
      </c>
      <c r="BD139" s="119" t="s">
        <v>462</v>
      </c>
      <c r="BE139" s="119" t="s">
        <v>3072</v>
      </c>
      <c r="BF139" s="197">
        <v>499921.16</v>
      </c>
      <c r="BG139" s="115"/>
      <c r="BI139" s="424"/>
    </row>
    <row r="140" spans="2:61" x14ac:dyDescent="0.3">
      <c r="B140" s="37"/>
      <c r="C140" s="41"/>
      <c r="D140" s="77"/>
      <c r="E140" s="523" t="s">
        <v>1355</v>
      </c>
      <c r="F140" s="128" t="s">
        <v>1594</v>
      </c>
      <c r="G140" s="128" t="s">
        <v>462</v>
      </c>
      <c r="H140" s="128" t="s">
        <v>3065</v>
      </c>
      <c r="I140" s="122" t="s">
        <v>3067</v>
      </c>
      <c r="J140" s="488">
        <v>2511.6799999999998</v>
      </c>
      <c r="K140" s="614" t="s">
        <v>2992</v>
      </c>
      <c r="L140" s="124"/>
      <c r="M140" s="128" t="s">
        <v>93</v>
      </c>
      <c r="N140" s="128" t="s">
        <v>94</v>
      </c>
      <c r="O140" s="128" t="s">
        <v>180</v>
      </c>
      <c r="P140" s="128" t="s">
        <v>2198</v>
      </c>
      <c r="Q140" s="128" t="s">
        <v>1532</v>
      </c>
      <c r="R140" s="128" t="s">
        <v>2199</v>
      </c>
      <c r="S140" s="128" t="s">
        <v>2200</v>
      </c>
      <c r="T140" s="128" t="s">
        <v>3067</v>
      </c>
      <c r="U140" s="128" t="s">
        <v>3070</v>
      </c>
      <c r="V140" s="128" t="s">
        <v>1533</v>
      </c>
      <c r="W140" s="128" t="s">
        <v>141</v>
      </c>
      <c r="X140" s="128">
        <v>16700</v>
      </c>
      <c r="Y140" s="128">
        <v>1002</v>
      </c>
      <c r="Z140" s="128">
        <v>2511.6799999999998</v>
      </c>
      <c r="AA140" s="128">
        <v>0</v>
      </c>
      <c r="AB140" s="128">
        <v>0</v>
      </c>
      <c r="AC140" s="128">
        <v>18209.68</v>
      </c>
      <c r="AD140" s="128">
        <v>2511.6799999999998</v>
      </c>
      <c r="AE140" s="128">
        <v>0</v>
      </c>
      <c r="AF140" s="128" t="s">
        <v>98</v>
      </c>
      <c r="AG140" s="128" t="s">
        <v>105</v>
      </c>
      <c r="AH140" s="128" t="s">
        <v>1534</v>
      </c>
      <c r="AI140" s="128" t="s">
        <v>2201</v>
      </c>
      <c r="AJ140" s="124"/>
      <c r="AK140" s="519" t="s">
        <v>93</v>
      </c>
      <c r="AL140" s="519" t="s">
        <v>106</v>
      </c>
      <c r="AM140" s="519" t="s">
        <v>462</v>
      </c>
      <c r="AN140" s="519" t="s">
        <v>2933</v>
      </c>
      <c r="AO140" s="519" t="s">
        <v>2934</v>
      </c>
      <c r="AP140" s="519" t="s">
        <v>2935</v>
      </c>
      <c r="AQ140" s="519" t="s">
        <v>3074</v>
      </c>
      <c r="AR140" s="519" t="s">
        <v>3075</v>
      </c>
      <c r="AS140" s="519" t="s">
        <v>2859</v>
      </c>
      <c r="AT140" s="519" t="s">
        <v>108</v>
      </c>
      <c r="AU140" s="519" t="s">
        <v>98</v>
      </c>
      <c r="AV140" s="519" t="s">
        <v>2936</v>
      </c>
      <c r="AW140" s="519" t="s">
        <v>2937</v>
      </c>
      <c r="AX140" s="519" t="s">
        <v>109</v>
      </c>
      <c r="AY140" s="519" t="s">
        <v>2938</v>
      </c>
      <c r="AZ140" s="519" t="s">
        <v>110</v>
      </c>
      <c r="BA140" s="519" t="s">
        <v>2939</v>
      </c>
      <c r="BB140" s="124"/>
      <c r="BC140" s="122" t="s">
        <v>1595</v>
      </c>
      <c r="BD140" s="119" t="s">
        <v>462</v>
      </c>
      <c r="BE140" s="119" t="s">
        <v>3072</v>
      </c>
      <c r="BF140" s="197">
        <v>499921.16</v>
      </c>
      <c r="BG140" s="115"/>
      <c r="BI140" s="424"/>
    </row>
    <row r="141" spans="2:61" x14ac:dyDescent="0.3">
      <c r="B141" s="37"/>
      <c r="C141" s="41"/>
      <c r="D141" s="77"/>
      <c r="E141" s="523" t="s">
        <v>1355</v>
      </c>
      <c r="F141" s="128" t="s">
        <v>1594</v>
      </c>
      <c r="G141" s="128" t="s">
        <v>462</v>
      </c>
      <c r="H141" s="128" t="s">
        <v>3065</v>
      </c>
      <c r="I141" s="122" t="s">
        <v>3067</v>
      </c>
      <c r="J141" s="488">
        <v>5706.93</v>
      </c>
      <c r="K141" s="614" t="s">
        <v>2992</v>
      </c>
      <c r="L141" s="124"/>
      <c r="M141" s="128" t="s">
        <v>93</v>
      </c>
      <c r="N141" s="128" t="s">
        <v>94</v>
      </c>
      <c r="O141" s="128" t="s">
        <v>180</v>
      </c>
      <c r="P141" s="128" t="s">
        <v>2202</v>
      </c>
      <c r="Q141" s="128" t="s">
        <v>1532</v>
      </c>
      <c r="R141" s="128" t="s">
        <v>2203</v>
      </c>
      <c r="S141" s="128" t="s">
        <v>2204</v>
      </c>
      <c r="T141" s="128" t="s">
        <v>3067</v>
      </c>
      <c r="U141" s="128" t="s">
        <v>3070</v>
      </c>
      <c r="V141" s="128" t="s">
        <v>1533</v>
      </c>
      <c r="W141" s="128" t="s">
        <v>141</v>
      </c>
      <c r="X141" s="128">
        <v>37945</v>
      </c>
      <c r="Y141" s="128">
        <v>2276.6999999999998</v>
      </c>
      <c r="Z141" s="128">
        <v>5706.93</v>
      </c>
      <c r="AA141" s="128">
        <v>0</v>
      </c>
      <c r="AB141" s="128">
        <v>0</v>
      </c>
      <c r="AC141" s="128">
        <v>41375.230000000003</v>
      </c>
      <c r="AD141" s="128">
        <v>5706.93</v>
      </c>
      <c r="AE141" s="128">
        <v>0</v>
      </c>
      <c r="AF141" s="128" t="s">
        <v>98</v>
      </c>
      <c r="AG141" s="128" t="s">
        <v>105</v>
      </c>
      <c r="AH141" s="128" t="s">
        <v>1534</v>
      </c>
      <c r="AI141" s="128" t="s">
        <v>2205</v>
      </c>
      <c r="AJ141" s="124"/>
      <c r="AK141" s="519" t="s">
        <v>93</v>
      </c>
      <c r="AL141" s="519" t="s">
        <v>106</v>
      </c>
      <c r="AM141" s="519" t="s">
        <v>462</v>
      </c>
      <c r="AN141" s="519" t="s">
        <v>2933</v>
      </c>
      <c r="AO141" s="519" t="s">
        <v>2934</v>
      </c>
      <c r="AP141" s="519" t="s">
        <v>2935</v>
      </c>
      <c r="AQ141" s="519" t="s">
        <v>3074</v>
      </c>
      <c r="AR141" s="519" t="s">
        <v>3075</v>
      </c>
      <c r="AS141" s="519" t="s">
        <v>2859</v>
      </c>
      <c r="AT141" s="519" t="s">
        <v>108</v>
      </c>
      <c r="AU141" s="519" t="s">
        <v>98</v>
      </c>
      <c r="AV141" s="519" t="s">
        <v>2936</v>
      </c>
      <c r="AW141" s="519" t="s">
        <v>2937</v>
      </c>
      <c r="AX141" s="519" t="s">
        <v>109</v>
      </c>
      <c r="AY141" s="519" t="s">
        <v>2938</v>
      </c>
      <c r="AZ141" s="519" t="s">
        <v>110</v>
      </c>
      <c r="BA141" s="519" t="s">
        <v>2939</v>
      </c>
      <c r="BB141" s="124"/>
      <c r="BC141" s="122" t="s">
        <v>1595</v>
      </c>
      <c r="BD141" s="119" t="s">
        <v>462</v>
      </c>
      <c r="BE141" s="119" t="s">
        <v>3072</v>
      </c>
      <c r="BF141" s="197">
        <v>499921.16</v>
      </c>
      <c r="BG141" s="115"/>
      <c r="BI141" s="424"/>
    </row>
    <row r="142" spans="2:61" x14ac:dyDescent="0.3">
      <c r="B142" s="37"/>
      <c r="C142" s="41"/>
      <c r="D142" s="77"/>
      <c r="E142" s="523" t="s">
        <v>1355</v>
      </c>
      <c r="F142" s="128" t="s">
        <v>1594</v>
      </c>
      <c r="G142" s="128" t="s">
        <v>462</v>
      </c>
      <c r="H142" s="128" t="s">
        <v>3065</v>
      </c>
      <c r="I142" s="122" t="s">
        <v>3067</v>
      </c>
      <c r="J142" s="488">
        <v>5706.93</v>
      </c>
      <c r="K142" s="614" t="s">
        <v>2992</v>
      </c>
      <c r="L142" s="124"/>
      <c r="M142" s="128" t="s">
        <v>93</v>
      </c>
      <c r="N142" s="128" t="s">
        <v>94</v>
      </c>
      <c r="O142" s="128" t="s">
        <v>180</v>
      </c>
      <c r="P142" s="128" t="s">
        <v>2206</v>
      </c>
      <c r="Q142" s="128" t="s">
        <v>1532</v>
      </c>
      <c r="R142" s="128" t="s">
        <v>2207</v>
      </c>
      <c r="S142" s="128" t="s">
        <v>2208</v>
      </c>
      <c r="T142" s="128" t="s">
        <v>3067</v>
      </c>
      <c r="U142" s="128" t="s">
        <v>3070</v>
      </c>
      <c r="V142" s="128" t="s">
        <v>1533</v>
      </c>
      <c r="W142" s="128" t="s">
        <v>141</v>
      </c>
      <c r="X142" s="128">
        <v>37945</v>
      </c>
      <c r="Y142" s="128">
        <v>2276.6999999999998</v>
      </c>
      <c r="Z142" s="128">
        <v>5706.93</v>
      </c>
      <c r="AA142" s="128">
        <v>0</v>
      </c>
      <c r="AB142" s="128">
        <v>0</v>
      </c>
      <c r="AC142" s="128">
        <v>41375.230000000003</v>
      </c>
      <c r="AD142" s="128">
        <v>5706.93</v>
      </c>
      <c r="AE142" s="128">
        <v>0</v>
      </c>
      <c r="AF142" s="128" t="s">
        <v>98</v>
      </c>
      <c r="AG142" s="128" t="s">
        <v>105</v>
      </c>
      <c r="AH142" s="128" t="s">
        <v>1534</v>
      </c>
      <c r="AI142" s="128" t="s">
        <v>2209</v>
      </c>
      <c r="AJ142" s="124"/>
      <c r="AK142" s="519" t="s">
        <v>93</v>
      </c>
      <c r="AL142" s="519" t="s">
        <v>106</v>
      </c>
      <c r="AM142" s="519" t="s">
        <v>462</v>
      </c>
      <c r="AN142" s="519" t="s">
        <v>2933</v>
      </c>
      <c r="AO142" s="519" t="s">
        <v>2934</v>
      </c>
      <c r="AP142" s="519" t="s">
        <v>2935</v>
      </c>
      <c r="AQ142" s="519" t="s">
        <v>3074</v>
      </c>
      <c r="AR142" s="519" t="s">
        <v>3075</v>
      </c>
      <c r="AS142" s="519" t="s">
        <v>2859</v>
      </c>
      <c r="AT142" s="519" t="s">
        <v>108</v>
      </c>
      <c r="AU142" s="519" t="s">
        <v>98</v>
      </c>
      <c r="AV142" s="519" t="s">
        <v>2936</v>
      </c>
      <c r="AW142" s="519" t="s">
        <v>2937</v>
      </c>
      <c r="AX142" s="519" t="s">
        <v>109</v>
      </c>
      <c r="AY142" s="519" t="s">
        <v>2938</v>
      </c>
      <c r="AZ142" s="519" t="s">
        <v>110</v>
      </c>
      <c r="BA142" s="519" t="s">
        <v>2939</v>
      </c>
      <c r="BB142" s="124"/>
      <c r="BC142" s="122" t="s">
        <v>1595</v>
      </c>
      <c r="BD142" s="119" t="s">
        <v>462</v>
      </c>
      <c r="BE142" s="119" t="s">
        <v>3072</v>
      </c>
      <c r="BF142" s="197">
        <v>499921.16</v>
      </c>
      <c r="BG142" s="115"/>
      <c r="BI142" s="424"/>
    </row>
    <row r="143" spans="2:61" x14ac:dyDescent="0.3">
      <c r="B143" s="37"/>
      <c r="C143" s="41"/>
      <c r="D143" s="77"/>
      <c r="E143" s="523" t="s">
        <v>1355</v>
      </c>
      <c r="F143" s="128" t="s">
        <v>1594</v>
      </c>
      <c r="G143" s="128" t="s">
        <v>462</v>
      </c>
      <c r="H143" s="128" t="s">
        <v>3065</v>
      </c>
      <c r="I143" s="122" t="s">
        <v>3067</v>
      </c>
      <c r="J143" s="488">
        <v>3887.84</v>
      </c>
      <c r="K143" s="614" t="s">
        <v>2992</v>
      </c>
      <c r="L143" s="124"/>
      <c r="M143" s="128" t="s">
        <v>93</v>
      </c>
      <c r="N143" s="128" t="s">
        <v>94</v>
      </c>
      <c r="O143" s="128" t="s">
        <v>180</v>
      </c>
      <c r="P143" s="128" t="s">
        <v>2210</v>
      </c>
      <c r="Q143" s="128" t="s">
        <v>1532</v>
      </c>
      <c r="R143" s="128" t="s">
        <v>2211</v>
      </c>
      <c r="S143" s="128" t="s">
        <v>2212</v>
      </c>
      <c r="T143" s="128" t="s">
        <v>3067</v>
      </c>
      <c r="U143" s="128" t="s">
        <v>3070</v>
      </c>
      <c r="V143" s="128" t="s">
        <v>1533</v>
      </c>
      <c r="W143" s="128" t="s">
        <v>141</v>
      </c>
      <c r="X143" s="128">
        <v>25850</v>
      </c>
      <c r="Y143" s="128">
        <v>1551</v>
      </c>
      <c r="Z143" s="128">
        <v>3887.84</v>
      </c>
      <c r="AA143" s="128">
        <v>0</v>
      </c>
      <c r="AB143" s="128">
        <v>0</v>
      </c>
      <c r="AC143" s="128">
        <v>28186.84</v>
      </c>
      <c r="AD143" s="128">
        <v>3887.84</v>
      </c>
      <c r="AE143" s="128">
        <v>0</v>
      </c>
      <c r="AF143" s="128" t="s">
        <v>98</v>
      </c>
      <c r="AG143" s="128" t="s">
        <v>105</v>
      </c>
      <c r="AH143" s="128" t="s">
        <v>1534</v>
      </c>
      <c r="AI143" s="128" t="s">
        <v>2213</v>
      </c>
      <c r="AJ143" s="124"/>
      <c r="AK143" s="519" t="s">
        <v>93</v>
      </c>
      <c r="AL143" s="519" t="s">
        <v>106</v>
      </c>
      <c r="AM143" s="519" t="s">
        <v>462</v>
      </c>
      <c r="AN143" s="519" t="s">
        <v>2933</v>
      </c>
      <c r="AO143" s="519" t="s">
        <v>2934</v>
      </c>
      <c r="AP143" s="519" t="s">
        <v>2935</v>
      </c>
      <c r="AQ143" s="519" t="s">
        <v>3074</v>
      </c>
      <c r="AR143" s="519" t="s">
        <v>3075</v>
      </c>
      <c r="AS143" s="519" t="s">
        <v>2859</v>
      </c>
      <c r="AT143" s="519" t="s">
        <v>108</v>
      </c>
      <c r="AU143" s="519" t="s">
        <v>98</v>
      </c>
      <c r="AV143" s="519" t="s">
        <v>2936</v>
      </c>
      <c r="AW143" s="519" t="s">
        <v>2937</v>
      </c>
      <c r="AX143" s="519" t="s">
        <v>109</v>
      </c>
      <c r="AY143" s="519" t="s">
        <v>2938</v>
      </c>
      <c r="AZ143" s="519" t="s">
        <v>110</v>
      </c>
      <c r="BA143" s="519" t="s">
        <v>2939</v>
      </c>
      <c r="BB143" s="124"/>
      <c r="BC143" s="122" t="s">
        <v>1595</v>
      </c>
      <c r="BD143" s="119" t="s">
        <v>462</v>
      </c>
      <c r="BE143" s="119" t="s">
        <v>3072</v>
      </c>
      <c r="BF143" s="197">
        <v>499921.16</v>
      </c>
      <c r="BG143" s="115"/>
      <c r="BI143" s="424"/>
    </row>
    <row r="144" spans="2:61" x14ac:dyDescent="0.3">
      <c r="B144" s="37"/>
      <c r="C144" s="41"/>
      <c r="D144" s="77"/>
      <c r="E144" s="523" t="s">
        <v>1355</v>
      </c>
      <c r="F144" s="128" t="s">
        <v>1596</v>
      </c>
      <c r="G144" s="128" t="s">
        <v>462</v>
      </c>
      <c r="H144" s="128" t="s">
        <v>3065</v>
      </c>
      <c r="I144" s="122" t="s">
        <v>3067</v>
      </c>
      <c r="J144" s="488">
        <v>281.60000000000002</v>
      </c>
      <c r="K144" s="614" t="s">
        <v>2992</v>
      </c>
      <c r="L144" s="124"/>
      <c r="M144" s="128" t="s">
        <v>93</v>
      </c>
      <c r="N144" s="128" t="s">
        <v>94</v>
      </c>
      <c r="O144" s="128" t="s">
        <v>517</v>
      </c>
      <c r="P144" s="128" t="s">
        <v>2214</v>
      </c>
      <c r="Q144" s="128" t="s">
        <v>17</v>
      </c>
      <c r="R144" s="128" t="s">
        <v>2215</v>
      </c>
      <c r="S144" s="128" t="s">
        <v>2216</v>
      </c>
      <c r="T144" s="128" t="s">
        <v>3067</v>
      </c>
      <c r="U144" s="128" t="s">
        <v>3070</v>
      </c>
      <c r="V144" s="128" t="s">
        <v>1456</v>
      </c>
      <c r="W144" s="128" t="s">
        <v>253</v>
      </c>
      <c r="X144" s="128">
        <v>1760</v>
      </c>
      <c r="Y144" s="128">
        <v>0</v>
      </c>
      <c r="Z144" s="128">
        <v>281.60000000000002</v>
      </c>
      <c r="AA144" s="128">
        <v>0</v>
      </c>
      <c r="AB144" s="128">
        <v>0</v>
      </c>
      <c r="AC144" s="128">
        <v>2041.6</v>
      </c>
      <c r="AD144" s="128">
        <v>281.60000000000002</v>
      </c>
      <c r="AE144" s="128">
        <v>0</v>
      </c>
      <c r="AF144" s="128" t="s">
        <v>98</v>
      </c>
      <c r="AG144" s="128" t="s">
        <v>105</v>
      </c>
      <c r="AH144" s="128" t="s">
        <v>2217</v>
      </c>
      <c r="AI144" s="128" t="s">
        <v>2218</v>
      </c>
      <c r="AJ144" s="124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4"/>
      <c r="BC144" s="122" t="s">
        <v>1597</v>
      </c>
      <c r="BD144" s="119" t="s">
        <v>462</v>
      </c>
      <c r="BE144" s="119" t="s">
        <v>3072</v>
      </c>
      <c r="BF144" s="197">
        <v>699427.32</v>
      </c>
      <c r="BG144" s="115"/>
      <c r="BI144" s="424"/>
    </row>
    <row r="145" spans="2:61" x14ac:dyDescent="0.3">
      <c r="B145" s="37"/>
      <c r="C145" s="41"/>
      <c r="D145" s="77"/>
      <c r="E145" s="523" t="s">
        <v>1355</v>
      </c>
      <c r="F145" s="128" t="s">
        <v>1596</v>
      </c>
      <c r="G145" s="128" t="s">
        <v>462</v>
      </c>
      <c r="H145" s="128" t="s">
        <v>3065</v>
      </c>
      <c r="I145" s="122" t="s">
        <v>3067</v>
      </c>
      <c r="J145" s="488">
        <v>148.80000000000001</v>
      </c>
      <c r="K145" s="614" t="s">
        <v>2992</v>
      </c>
      <c r="L145" s="124"/>
      <c r="M145" s="128" t="s">
        <v>93</v>
      </c>
      <c r="N145" s="128" t="s">
        <v>94</v>
      </c>
      <c r="O145" s="128" t="s">
        <v>787</v>
      </c>
      <c r="P145" s="128" t="s">
        <v>2219</v>
      </c>
      <c r="Q145" s="128" t="s">
        <v>2220</v>
      </c>
      <c r="R145" s="128" t="s">
        <v>2221</v>
      </c>
      <c r="S145" s="128" t="s">
        <v>2222</v>
      </c>
      <c r="T145" s="128" t="s">
        <v>3067</v>
      </c>
      <c r="U145" s="128" t="s">
        <v>3070</v>
      </c>
      <c r="V145" s="128" t="s">
        <v>1456</v>
      </c>
      <c r="W145" s="128" t="s">
        <v>253</v>
      </c>
      <c r="X145" s="128">
        <v>930</v>
      </c>
      <c r="Y145" s="128">
        <v>0</v>
      </c>
      <c r="Z145" s="128">
        <v>148.80000000000001</v>
      </c>
      <c r="AA145" s="128">
        <v>0</v>
      </c>
      <c r="AB145" s="128">
        <v>0</v>
      </c>
      <c r="AC145" s="128">
        <v>1078.8</v>
      </c>
      <c r="AD145" s="128">
        <v>148.80000000000001</v>
      </c>
      <c r="AE145" s="128">
        <v>0</v>
      </c>
      <c r="AF145" s="128" t="s">
        <v>98</v>
      </c>
      <c r="AG145" s="128" t="s">
        <v>105</v>
      </c>
      <c r="AH145" s="128" t="s">
        <v>2223</v>
      </c>
      <c r="AI145" s="128" t="s">
        <v>2224</v>
      </c>
      <c r="AJ145" s="124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4"/>
      <c r="BC145" s="122" t="s">
        <v>1597</v>
      </c>
      <c r="BD145" s="119" t="s">
        <v>462</v>
      </c>
      <c r="BE145" s="119" t="s">
        <v>3072</v>
      </c>
      <c r="BF145" s="197">
        <v>699427.32</v>
      </c>
      <c r="BG145" s="115"/>
      <c r="BI145" s="424"/>
    </row>
    <row r="146" spans="2:61" x14ac:dyDescent="0.3">
      <c r="B146" s="37"/>
      <c r="C146" s="41"/>
      <c r="D146" s="77"/>
      <c r="E146" s="523" t="s">
        <v>1355</v>
      </c>
      <c r="F146" s="128" t="s">
        <v>1596</v>
      </c>
      <c r="G146" s="128" t="s">
        <v>462</v>
      </c>
      <c r="H146" s="128" t="s">
        <v>3065</v>
      </c>
      <c r="I146" s="122" t="s">
        <v>3067</v>
      </c>
      <c r="J146" s="488">
        <v>5620.19</v>
      </c>
      <c r="K146" s="614" t="s">
        <v>2992</v>
      </c>
      <c r="L146" s="124"/>
      <c r="M146" s="128" t="s">
        <v>93</v>
      </c>
      <c r="N146" s="128" t="s">
        <v>94</v>
      </c>
      <c r="O146" s="128" t="s">
        <v>1392</v>
      </c>
      <c r="P146" s="128" t="s">
        <v>2225</v>
      </c>
      <c r="Q146" s="128" t="s">
        <v>17</v>
      </c>
      <c r="R146" s="128" t="s">
        <v>2226</v>
      </c>
      <c r="S146" s="128" t="s">
        <v>2227</v>
      </c>
      <c r="T146" s="128" t="s">
        <v>3067</v>
      </c>
      <c r="U146" s="128" t="s">
        <v>3070</v>
      </c>
      <c r="V146" s="128" t="s">
        <v>1456</v>
      </c>
      <c r="W146" s="128" t="s">
        <v>253</v>
      </c>
      <c r="X146" s="128">
        <v>35126.15</v>
      </c>
      <c r="Y146" s="128">
        <v>0</v>
      </c>
      <c r="Z146" s="128">
        <v>5620.19</v>
      </c>
      <c r="AA146" s="128">
        <v>0</v>
      </c>
      <c r="AB146" s="128">
        <v>0</v>
      </c>
      <c r="AC146" s="128">
        <v>40746.339999999997</v>
      </c>
      <c r="AD146" s="128">
        <v>5620.19</v>
      </c>
      <c r="AE146" s="128">
        <v>0</v>
      </c>
      <c r="AF146" s="128" t="s">
        <v>98</v>
      </c>
      <c r="AG146" s="128" t="s">
        <v>105</v>
      </c>
      <c r="AH146" s="128" t="s">
        <v>2228</v>
      </c>
      <c r="AI146" s="128" t="s">
        <v>2229</v>
      </c>
      <c r="AJ146" s="124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4"/>
      <c r="BC146" s="122" t="s">
        <v>1597</v>
      </c>
      <c r="BD146" s="119" t="s">
        <v>462</v>
      </c>
      <c r="BE146" s="119" t="s">
        <v>3072</v>
      </c>
      <c r="BF146" s="197">
        <v>699427.32</v>
      </c>
      <c r="BG146" s="115"/>
      <c r="BI146" s="424"/>
    </row>
    <row r="147" spans="2:61" x14ac:dyDescent="0.3">
      <c r="B147" s="37"/>
      <c r="C147" s="41"/>
      <c r="D147" s="77"/>
      <c r="E147" s="523" t="s">
        <v>1355</v>
      </c>
      <c r="F147" s="128" t="s">
        <v>1596</v>
      </c>
      <c r="G147" s="128" t="s">
        <v>462</v>
      </c>
      <c r="H147" s="128" t="s">
        <v>3065</v>
      </c>
      <c r="I147" s="122" t="s">
        <v>3067</v>
      </c>
      <c r="J147" s="488">
        <v>2213.81</v>
      </c>
      <c r="K147" s="614" t="s">
        <v>2992</v>
      </c>
      <c r="L147" s="124"/>
      <c r="M147" s="128" t="s">
        <v>93</v>
      </c>
      <c r="N147" s="128" t="s">
        <v>94</v>
      </c>
      <c r="O147" s="128" t="s">
        <v>244</v>
      </c>
      <c r="P147" s="128" t="s">
        <v>2230</v>
      </c>
      <c r="Q147" s="128" t="s">
        <v>2231</v>
      </c>
      <c r="R147" s="128" t="s">
        <v>2232</v>
      </c>
      <c r="S147" s="128" t="s">
        <v>2233</v>
      </c>
      <c r="T147" s="128" t="s">
        <v>3067</v>
      </c>
      <c r="U147" s="128" t="s">
        <v>3070</v>
      </c>
      <c r="V147" s="128" t="s">
        <v>1456</v>
      </c>
      <c r="W147" s="128" t="s">
        <v>253</v>
      </c>
      <c r="X147" s="128">
        <v>13836.29</v>
      </c>
      <c r="Y147" s="128">
        <v>0</v>
      </c>
      <c r="Z147" s="128">
        <v>2213.81</v>
      </c>
      <c r="AA147" s="128">
        <v>0</v>
      </c>
      <c r="AB147" s="128">
        <v>0</v>
      </c>
      <c r="AC147" s="128">
        <v>16050.1</v>
      </c>
      <c r="AD147" s="128">
        <v>2213.81</v>
      </c>
      <c r="AE147" s="128">
        <v>0</v>
      </c>
      <c r="AF147" s="128" t="s">
        <v>98</v>
      </c>
      <c r="AG147" s="128" t="s">
        <v>105</v>
      </c>
      <c r="AH147" s="128" t="s">
        <v>2234</v>
      </c>
      <c r="AI147" s="128" t="s">
        <v>2235</v>
      </c>
      <c r="AJ147" s="124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4"/>
      <c r="BC147" s="122" t="s">
        <v>1597</v>
      </c>
      <c r="BD147" s="119" t="s">
        <v>462</v>
      </c>
      <c r="BE147" s="119" t="s">
        <v>3072</v>
      </c>
      <c r="BF147" s="197">
        <v>699427.32</v>
      </c>
      <c r="BG147" s="115"/>
    </row>
    <row r="148" spans="2:61" x14ac:dyDescent="0.3">
      <c r="B148" s="37"/>
      <c r="C148" s="41"/>
      <c r="D148" s="77"/>
      <c r="E148" s="523" t="s">
        <v>1355</v>
      </c>
      <c r="F148" s="128" t="s">
        <v>1596</v>
      </c>
      <c r="G148" s="128" t="s">
        <v>462</v>
      </c>
      <c r="H148" s="128" t="s">
        <v>3065</v>
      </c>
      <c r="I148" s="122" t="s">
        <v>3067</v>
      </c>
      <c r="J148" s="488">
        <v>5409.95</v>
      </c>
      <c r="K148" s="614" t="s">
        <v>2992</v>
      </c>
      <c r="L148" s="124"/>
      <c r="M148" s="128" t="s">
        <v>93</v>
      </c>
      <c r="N148" s="128" t="s">
        <v>94</v>
      </c>
      <c r="O148" s="128" t="s">
        <v>1392</v>
      </c>
      <c r="P148" s="128" t="s">
        <v>2236</v>
      </c>
      <c r="Q148" s="128" t="s">
        <v>17</v>
      </c>
      <c r="R148" s="128" t="s">
        <v>2237</v>
      </c>
      <c r="S148" s="128" t="s">
        <v>2238</v>
      </c>
      <c r="T148" s="128" t="s">
        <v>3067</v>
      </c>
      <c r="U148" s="128" t="s">
        <v>3070</v>
      </c>
      <c r="V148" s="128" t="s">
        <v>1456</v>
      </c>
      <c r="W148" s="128" t="s">
        <v>253</v>
      </c>
      <c r="X148" s="128">
        <v>33812.129999999997</v>
      </c>
      <c r="Y148" s="128">
        <v>0</v>
      </c>
      <c r="Z148" s="128">
        <v>5409.95</v>
      </c>
      <c r="AA148" s="128">
        <v>0</v>
      </c>
      <c r="AB148" s="128">
        <v>0</v>
      </c>
      <c r="AC148" s="128">
        <v>39222.080000000002</v>
      </c>
      <c r="AD148" s="128">
        <v>5409.95</v>
      </c>
      <c r="AE148" s="128">
        <v>0</v>
      </c>
      <c r="AF148" s="128" t="s">
        <v>98</v>
      </c>
      <c r="AG148" s="128" t="s">
        <v>105</v>
      </c>
      <c r="AH148" s="128" t="s">
        <v>2239</v>
      </c>
      <c r="AI148" s="128" t="s">
        <v>2240</v>
      </c>
      <c r="AJ148" s="124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4"/>
      <c r="BC148" s="122" t="s">
        <v>1597</v>
      </c>
      <c r="BD148" s="119" t="s">
        <v>462</v>
      </c>
      <c r="BE148" s="119" t="s">
        <v>3072</v>
      </c>
      <c r="BF148" s="197">
        <v>699427.32</v>
      </c>
      <c r="BG148" s="115"/>
      <c r="BI148" s="424"/>
    </row>
    <row r="149" spans="2:61" x14ac:dyDescent="0.3">
      <c r="B149" s="37"/>
      <c r="C149" s="41"/>
      <c r="D149" s="77"/>
      <c r="E149" s="523" t="s">
        <v>1355</v>
      </c>
      <c r="F149" s="128" t="s">
        <v>1596</v>
      </c>
      <c r="G149" s="128" t="s">
        <v>462</v>
      </c>
      <c r="H149" s="128" t="s">
        <v>3065</v>
      </c>
      <c r="I149" s="122" t="s">
        <v>3067</v>
      </c>
      <c r="J149" s="488">
        <v>67661.78</v>
      </c>
      <c r="K149" s="614" t="s">
        <v>2992</v>
      </c>
      <c r="L149" s="124"/>
      <c r="M149" s="128" t="s">
        <v>93</v>
      </c>
      <c r="N149" s="128" t="s">
        <v>94</v>
      </c>
      <c r="O149" s="128" t="s">
        <v>1392</v>
      </c>
      <c r="P149" s="128" t="s">
        <v>2241</v>
      </c>
      <c r="Q149" s="128" t="s">
        <v>17</v>
      </c>
      <c r="R149" s="128" t="s">
        <v>2242</v>
      </c>
      <c r="S149" s="128" t="s">
        <v>2243</v>
      </c>
      <c r="T149" s="128" t="s">
        <v>3067</v>
      </c>
      <c r="U149" s="128" t="s">
        <v>3070</v>
      </c>
      <c r="V149" s="128" t="s">
        <v>1456</v>
      </c>
      <c r="W149" s="128" t="s">
        <v>253</v>
      </c>
      <c r="X149" s="128">
        <v>422885.91</v>
      </c>
      <c r="Y149" s="128">
        <v>0</v>
      </c>
      <c r="Z149" s="128">
        <v>67661.78</v>
      </c>
      <c r="AA149" s="128">
        <v>0</v>
      </c>
      <c r="AB149" s="128">
        <v>0</v>
      </c>
      <c r="AC149" s="128">
        <v>490547.69</v>
      </c>
      <c r="AD149" s="128">
        <v>67661.78</v>
      </c>
      <c r="AE149" s="128">
        <v>0</v>
      </c>
      <c r="AF149" s="128" t="s">
        <v>98</v>
      </c>
      <c r="AG149" s="128" t="s">
        <v>105</v>
      </c>
      <c r="AH149" s="128" t="s">
        <v>2244</v>
      </c>
      <c r="AI149" s="128" t="s">
        <v>2245</v>
      </c>
      <c r="AJ149" s="124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4"/>
      <c r="BC149" s="122" t="s">
        <v>1597</v>
      </c>
      <c r="BD149" s="119" t="s">
        <v>462</v>
      </c>
      <c r="BE149" s="119" t="s">
        <v>3072</v>
      </c>
      <c r="BF149" s="197">
        <v>699427.32</v>
      </c>
      <c r="BG149" s="115"/>
      <c r="BI149" s="424"/>
    </row>
    <row r="150" spans="2:61" x14ac:dyDescent="0.3">
      <c r="B150" s="37"/>
      <c r="C150" s="41"/>
      <c r="D150" s="77"/>
      <c r="E150" s="523" t="s">
        <v>1355</v>
      </c>
      <c r="F150" s="128" t="s">
        <v>1596</v>
      </c>
      <c r="G150" s="128" t="s">
        <v>462</v>
      </c>
      <c r="H150" s="128" t="s">
        <v>3065</v>
      </c>
      <c r="I150" s="122" t="s">
        <v>3067</v>
      </c>
      <c r="J150" s="488">
        <v>13800.11</v>
      </c>
      <c r="K150" s="614" t="s">
        <v>2992</v>
      </c>
      <c r="L150" s="124"/>
      <c r="M150" s="128" t="s">
        <v>93</v>
      </c>
      <c r="N150" s="128" t="s">
        <v>94</v>
      </c>
      <c r="O150" s="128" t="s">
        <v>1392</v>
      </c>
      <c r="P150" s="128" t="s">
        <v>2246</v>
      </c>
      <c r="Q150" s="128" t="s">
        <v>17</v>
      </c>
      <c r="R150" s="128" t="s">
        <v>2247</v>
      </c>
      <c r="S150" s="128" t="s">
        <v>2248</v>
      </c>
      <c r="T150" s="128" t="s">
        <v>3067</v>
      </c>
      <c r="U150" s="128" t="s">
        <v>3070</v>
      </c>
      <c r="V150" s="128" t="s">
        <v>1456</v>
      </c>
      <c r="W150" s="128" t="s">
        <v>253</v>
      </c>
      <c r="X150" s="128">
        <v>86250.75</v>
      </c>
      <c r="Y150" s="128">
        <v>0</v>
      </c>
      <c r="Z150" s="128">
        <v>13800.11</v>
      </c>
      <c r="AA150" s="128">
        <v>0</v>
      </c>
      <c r="AB150" s="128">
        <v>0</v>
      </c>
      <c r="AC150" s="128">
        <v>100050.86</v>
      </c>
      <c r="AD150" s="128">
        <v>13800.11</v>
      </c>
      <c r="AE150" s="128">
        <v>0</v>
      </c>
      <c r="AF150" s="128" t="s">
        <v>98</v>
      </c>
      <c r="AG150" s="128" t="s">
        <v>105</v>
      </c>
      <c r="AH150" s="128" t="s">
        <v>2249</v>
      </c>
      <c r="AI150" s="128" t="s">
        <v>2250</v>
      </c>
      <c r="AJ150" s="124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4"/>
      <c r="BC150" s="122" t="s">
        <v>1597</v>
      </c>
      <c r="BD150" s="119" t="s">
        <v>462</v>
      </c>
      <c r="BE150" s="119" t="s">
        <v>3072</v>
      </c>
      <c r="BF150" s="197">
        <v>699427.32</v>
      </c>
      <c r="BG150" s="115"/>
      <c r="BI150" s="424"/>
    </row>
    <row r="151" spans="2:61" x14ac:dyDescent="0.3">
      <c r="B151" s="37"/>
      <c r="C151" s="41"/>
      <c r="D151" s="77"/>
      <c r="E151" s="523" t="s">
        <v>1355</v>
      </c>
      <c r="F151" s="128" t="s">
        <v>1596</v>
      </c>
      <c r="G151" s="128" t="s">
        <v>462</v>
      </c>
      <c r="H151" s="128" t="s">
        <v>3065</v>
      </c>
      <c r="I151" s="122" t="s">
        <v>3067</v>
      </c>
      <c r="J151" s="488">
        <v>368</v>
      </c>
      <c r="K151" s="614" t="s">
        <v>2992</v>
      </c>
      <c r="L151" s="124"/>
      <c r="M151" s="128" t="s">
        <v>93</v>
      </c>
      <c r="N151" s="128" t="s">
        <v>94</v>
      </c>
      <c r="O151" s="128" t="s">
        <v>517</v>
      </c>
      <c r="P151" s="128" t="s">
        <v>2251</v>
      </c>
      <c r="Q151" s="128" t="s">
        <v>17</v>
      </c>
      <c r="R151" s="128" t="s">
        <v>2252</v>
      </c>
      <c r="S151" s="128" t="s">
        <v>2253</v>
      </c>
      <c r="T151" s="128" t="s">
        <v>3067</v>
      </c>
      <c r="U151" s="128" t="s">
        <v>3070</v>
      </c>
      <c r="V151" s="128" t="s">
        <v>1456</v>
      </c>
      <c r="W151" s="128" t="s">
        <v>253</v>
      </c>
      <c r="X151" s="128">
        <v>2300</v>
      </c>
      <c r="Y151" s="128">
        <v>0</v>
      </c>
      <c r="Z151" s="128">
        <v>368</v>
      </c>
      <c r="AA151" s="128">
        <v>0</v>
      </c>
      <c r="AB151" s="128">
        <v>0</v>
      </c>
      <c r="AC151" s="128">
        <v>2668</v>
      </c>
      <c r="AD151" s="128">
        <v>368</v>
      </c>
      <c r="AE151" s="128">
        <v>0</v>
      </c>
      <c r="AF151" s="128" t="s">
        <v>98</v>
      </c>
      <c r="AG151" s="128" t="s">
        <v>105</v>
      </c>
      <c r="AH151" s="128" t="s">
        <v>2254</v>
      </c>
      <c r="AI151" s="128" t="s">
        <v>2255</v>
      </c>
      <c r="AJ151" s="124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4"/>
      <c r="BC151" s="122" t="s">
        <v>1597</v>
      </c>
      <c r="BD151" s="119" t="s">
        <v>462</v>
      </c>
      <c r="BE151" s="119" t="s">
        <v>3072</v>
      </c>
      <c r="BF151" s="197">
        <v>699427.32</v>
      </c>
      <c r="BG151" s="115"/>
      <c r="BI151" s="424"/>
    </row>
    <row r="152" spans="2:61" x14ac:dyDescent="0.3">
      <c r="B152" s="37"/>
      <c r="C152" s="41"/>
      <c r="D152" s="77"/>
      <c r="E152" s="523" t="s">
        <v>1350</v>
      </c>
      <c r="F152" s="128" t="s">
        <v>1645</v>
      </c>
      <c r="G152" s="128" t="s">
        <v>469</v>
      </c>
      <c r="H152" s="128" t="s">
        <v>3065</v>
      </c>
      <c r="I152" s="122" t="s">
        <v>3067</v>
      </c>
      <c r="J152" s="488">
        <v>12665.26</v>
      </c>
      <c r="K152" s="614"/>
      <c r="L152" s="124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4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4"/>
      <c r="BC152" s="122"/>
      <c r="BD152" s="235"/>
      <c r="BE152" s="235"/>
      <c r="BF152" s="236"/>
      <c r="BG152" s="115"/>
      <c r="BI152" s="424"/>
    </row>
    <row r="153" spans="2:61" x14ac:dyDescent="0.3">
      <c r="B153" s="37"/>
      <c r="C153" s="41"/>
      <c r="D153" s="77"/>
      <c r="E153" s="523" t="s">
        <v>1355</v>
      </c>
      <c r="F153" s="128" t="s">
        <v>1598</v>
      </c>
      <c r="G153" s="128" t="s">
        <v>485</v>
      </c>
      <c r="H153" s="128" t="s">
        <v>3065</v>
      </c>
      <c r="I153" s="122" t="s">
        <v>3067</v>
      </c>
      <c r="J153" s="488">
        <v>1731.57</v>
      </c>
      <c r="K153" s="614" t="s">
        <v>2992</v>
      </c>
      <c r="L153" s="124"/>
      <c r="M153" s="128" t="s">
        <v>93</v>
      </c>
      <c r="N153" s="128" t="s">
        <v>94</v>
      </c>
      <c r="O153" s="128" t="s">
        <v>485</v>
      </c>
      <c r="P153" s="128" t="s">
        <v>2256</v>
      </c>
      <c r="Q153" s="128" t="s">
        <v>1472</v>
      </c>
      <c r="R153" s="128" t="s">
        <v>2257</v>
      </c>
      <c r="S153" s="128" t="s">
        <v>2258</v>
      </c>
      <c r="T153" s="128" t="s">
        <v>3067</v>
      </c>
      <c r="U153" s="128" t="s">
        <v>3071</v>
      </c>
      <c r="V153" s="128" t="s">
        <v>1473</v>
      </c>
      <c r="W153" s="128" t="s">
        <v>141</v>
      </c>
      <c r="X153" s="128">
        <v>10822.34</v>
      </c>
      <c r="Y153" s="128">
        <v>0</v>
      </c>
      <c r="Z153" s="128">
        <v>1731.57</v>
      </c>
      <c r="AA153" s="128">
        <v>0</v>
      </c>
      <c r="AB153" s="128">
        <v>0</v>
      </c>
      <c r="AC153" s="128">
        <v>12553.91</v>
      </c>
      <c r="AD153" s="128">
        <v>1731.57</v>
      </c>
      <c r="AE153" s="128">
        <v>0</v>
      </c>
      <c r="AF153" s="128" t="s">
        <v>98</v>
      </c>
      <c r="AG153" s="128" t="s">
        <v>100</v>
      </c>
      <c r="AH153" s="128" t="s">
        <v>1474</v>
      </c>
      <c r="AI153" s="128" t="s">
        <v>2259</v>
      </c>
      <c r="AJ153" s="124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4"/>
      <c r="BC153" s="122" t="s">
        <v>1599</v>
      </c>
      <c r="BD153" s="119" t="s">
        <v>485</v>
      </c>
      <c r="BE153" s="119" t="s">
        <v>3072</v>
      </c>
      <c r="BF153" s="197">
        <v>445447.41</v>
      </c>
      <c r="BG153" s="115"/>
      <c r="BI153" s="424"/>
    </row>
    <row r="154" spans="2:61" x14ac:dyDescent="0.3">
      <c r="B154" s="37"/>
      <c r="C154" s="41"/>
      <c r="D154" s="77"/>
      <c r="E154" s="523" t="s">
        <v>1350</v>
      </c>
      <c r="F154" s="128" t="s">
        <v>1443</v>
      </c>
      <c r="G154" s="128" t="s">
        <v>524</v>
      </c>
      <c r="H154" s="128" t="s">
        <v>3065</v>
      </c>
      <c r="I154" s="122" t="s">
        <v>3067</v>
      </c>
      <c r="J154" s="488">
        <v>16384.64</v>
      </c>
      <c r="K154" s="614"/>
      <c r="L154" s="124"/>
      <c r="M154" s="128" t="s">
        <v>93</v>
      </c>
      <c r="N154" s="128" t="s">
        <v>94</v>
      </c>
      <c r="O154" s="128" t="s">
        <v>162</v>
      </c>
      <c r="P154" s="128" t="s">
        <v>2260</v>
      </c>
      <c r="Q154" s="128" t="s">
        <v>2261</v>
      </c>
      <c r="R154" s="128" t="s">
        <v>2262</v>
      </c>
      <c r="S154" s="128" t="s">
        <v>2263</v>
      </c>
      <c r="T154" s="128" t="s">
        <v>3067</v>
      </c>
      <c r="U154" s="128" t="s">
        <v>3071</v>
      </c>
      <c r="V154" s="128" t="s">
        <v>1456</v>
      </c>
      <c r="W154" s="128" t="s">
        <v>141</v>
      </c>
      <c r="X154" s="128">
        <v>409616</v>
      </c>
      <c r="Y154" s="128">
        <v>0</v>
      </c>
      <c r="Z154" s="128">
        <v>65538.559999999998</v>
      </c>
      <c r="AA154" s="128">
        <v>0</v>
      </c>
      <c r="AB154" s="128">
        <v>0</v>
      </c>
      <c r="AC154" s="128">
        <v>475154.56</v>
      </c>
      <c r="AD154" s="128">
        <v>65538.559999999998</v>
      </c>
      <c r="AE154" s="128">
        <v>0</v>
      </c>
      <c r="AF154" s="128" t="s">
        <v>98</v>
      </c>
      <c r="AG154" s="128" t="s">
        <v>105</v>
      </c>
      <c r="AH154" s="128" t="s">
        <v>2264</v>
      </c>
      <c r="AI154" s="128" t="s">
        <v>2265</v>
      </c>
      <c r="AJ154" s="124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4"/>
      <c r="BC154" s="122"/>
      <c r="BD154" s="235"/>
      <c r="BE154" s="235"/>
      <c r="BF154" s="236"/>
      <c r="BG154" s="115"/>
      <c r="BI154" s="424"/>
    </row>
    <row r="155" spans="2:61" x14ac:dyDescent="0.3">
      <c r="B155" s="37"/>
      <c r="C155" s="41"/>
      <c r="D155" s="77"/>
      <c r="E155" s="523" t="s">
        <v>1355</v>
      </c>
      <c r="F155" s="128" t="s">
        <v>1664</v>
      </c>
      <c r="G155" s="128" t="s">
        <v>524</v>
      </c>
      <c r="H155" s="128" t="s">
        <v>3065</v>
      </c>
      <c r="I155" s="122" t="s">
        <v>3067</v>
      </c>
      <c r="J155" s="488">
        <v>105.8</v>
      </c>
      <c r="K155" s="614" t="s">
        <v>2993</v>
      </c>
      <c r="L155" s="124"/>
      <c r="M155" s="128" t="s">
        <v>93</v>
      </c>
      <c r="N155" s="128" t="s">
        <v>94</v>
      </c>
      <c r="O155" s="128" t="s">
        <v>372</v>
      </c>
      <c r="P155" s="128" t="s">
        <v>2266</v>
      </c>
      <c r="Q155" s="128" t="s">
        <v>2267</v>
      </c>
      <c r="R155" s="128" t="s">
        <v>2268</v>
      </c>
      <c r="S155" s="128" t="s">
        <v>2269</v>
      </c>
      <c r="T155" s="128" t="s">
        <v>3067</v>
      </c>
      <c r="U155" s="128" t="s">
        <v>3068</v>
      </c>
      <c r="V155" s="128" t="s">
        <v>1481</v>
      </c>
      <c r="W155" s="128" t="s">
        <v>141</v>
      </c>
      <c r="X155" s="128">
        <v>661.65</v>
      </c>
      <c r="Y155" s="128">
        <v>0</v>
      </c>
      <c r="Z155" s="128">
        <v>105.8</v>
      </c>
      <c r="AA155" s="128">
        <v>0</v>
      </c>
      <c r="AB155" s="128">
        <v>0</v>
      </c>
      <c r="AC155" s="128">
        <v>767.45</v>
      </c>
      <c r="AD155" s="128">
        <v>105.8</v>
      </c>
      <c r="AE155" s="128">
        <v>0</v>
      </c>
      <c r="AF155" s="128" t="s">
        <v>98</v>
      </c>
      <c r="AG155" s="128" t="s">
        <v>105</v>
      </c>
      <c r="AH155" s="128" t="s">
        <v>2270</v>
      </c>
      <c r="AI155" s="128" t="s">
        <v>2271</v>
      </c>
      <c r="AJ155" s="124"/>
      <c r="AK155" s="519" t="s">
        <v>93</v>
      </c>
      <c r="AL155" s="519" t="s">
        <v>106</v>
      </c>
      <c r="AM155" s="519" t="s">
        <v>524</v>
      </c>
      <c r="AN155" s="519" t="s">
        <v>109</v>
      </c>
      <c r="AO155" s="519" t="s">
        <v>2940</v>
      </c>
      <c r="AP155" s="519" t="s">
        <v>2941</v>
      </c>
      <c r="AQ155" s="519" t="s">
        <v>3074</v>
      </c>
      <c r="AR155" s="519" t="s">
        <v>3075</v>
      </c>
      <c r="AS155" s="519" t="s">
        <v>2602</v>
      </c>
      <c r="AT155" s="519" t="s">
        <v>108</v>
      </c>
      <c r="AU155" s="519" t="s">
        <v>98</v>
      </c>
      <c r="AV155" s="519" t="s">
        <v>2942</v>
      </c>
      <c r="AW155" s="519" t="s">
        <v>2269</v>
      </c>
      <c r="AX155" s="519" t="s">
        <v>109</v>
      </c>
      <c r="AY155" s="519" t="s">
        <v>109</v>
      </c>
      <c r="AZ155" s="519" t="s">
        <v>110</v>
      </c>
      <c r="BA155" s="519" t="s">
        <v>2943</v>
      </c>
      <c r="BB155" s="124"/>
      <c r="BC155" s="122" t="s">
        <v>2397</v>
      </c>
      <c r="BD155" s="119" t="s">
        <v>524</v>
      </c>
      <c r="BE155" s="119" t="s">
        <v>3072</v>
      </c>
      <c r="BF155" s="197">
        <v>767.45</v>
      </c>
      <c r="BG155" s="115"/>
      <c r="BI155" s="424"/>
    </row>
    <row r="156" spans="2:61" x14ac:dyDescent="0.3">
      <c r="B156" s="37"/>
      <c r="C156" s="41"/>
      <c r="D156" s="77"/>
      <c r="E156" s="523" t="s">
        <v>1355</v>
      </c>
      <c r="F156" s="128" t="s">
        <v>1601</v>
      </c>
      <c r="G156" s="128" t="s">
        <v>524</v>
      </c>
      <c r="H156" s="128" t="s">
        <v>3065</v>
      </c>
      <c r="I156" s="122" t="s">
        <v>3067</v>
      </c>
      <c r="J156" s="488">
        <v>107.22</v>
      </c>
      <c r="K156" s="614" t="s">
        <v>2993</v>
      </c>
      <c r="L156" s="124"/>
      <c r="M156" s="128" t="s">
        <v>93</v>
      </c>
      <c r="N156" s="128" t="s">
        <v>94</v>
      </c>
      <c r="O156" s="128" t="s">
        <v>122</v>
      </c>
      <c r="P156" s="128" t="s">
        <v>2272</v>
      </c>
      <c r="Q156" s="128" t="s">
        <v>2267</v>
      </c>
      <c r="R156" s="128" t="s">
        <v>2273</v>
      </c>
      <c r="S156" s="128" t="s">
        <v>2274</v>
      </c>
      <c r="T156" s="128" t="s">
        <v>3067</v>
      </c>
      <c r="U156" s="128" t="s">
        <v>3068</v>
      </c>
      <c r="V156" s="128" t="s">
        <v>1481</v>
      </c>
      <c r="W156" s="128" t="s">
        <v>141</v>
      </c>
      <c r="X156" s="128">
        <v>670.5</v>
      </c>
      <c r="Y156" s="128">
        <v>0</v>
      </c>
      <c r="Z156" s="128">
        <v>107.22</v>
      </c>
      <c r="AA156" s="128">
        <v>0</v>
      </c>
      <c r="AB156" s="128">
        <v>0</v>
      </c>
      <c r="AC156" s="128">
        <v>777.72</v>
      </c>
      <c r="AD156" s="128">
        <v>107.22</v>
      </c>
      <c r="AE156" s="128">
        <v>0</v>
      </c>
      <c r="AF156" s="128" t="s">
        <v>98</v>
      </c>
      <c r="AG156" s="128" t="s">
        <v>105</v>
      </c>
      <c r="AH156" s="128" t="s">
        <v>2275</v>
      </c>
      <c r="AI156" s="128" t="s">
        <v>2276</v>
      </c>
      <c r="AJ156" s="124"/>
      <c r="AK156" s="519" t="s">
        <v>93</v>
      </c>
      <c r="AL156" s="519" t="s">
        <v>106</v>
      </c>
      <c r="AM156" s="519" t="s">
        <v>524</v>
      </c>
      <c r="AN156" s="519" t="s">
        <v>109</v>
      </c>
      <c r="AO156" s="519" t="s">
        <v>2944</v>
      </c>
      <c r="AP156" s="519" t="s">
        <v>2945</v>
      </c>
      <c r="AQ156" s="519" t="s">
        <v>3074</v>
      </c>
      <c r="AR156" s="519" t="s">
        <v>3075</v>
      </c>
      <c r="AS156" s="519" t="s">
        <v>2602</v>
      </c>
      <c r="AT156" s="519" t="s">
        <v>108</v>
      </c>
      <c r="AU156" s="519" t="s">
        <v>98</v>
      </c>
      <c r="AV156" s="519" t="s">
        <v>2946</v>
      </c>
      <c r="AW156" s="519" t="s">
        <v>2274</v>
      </c>
      <c r="AX156" s="519" t="s">
        <v>109</v>
      </c>
      <c r="AY156" s="519" t="s">
        <v>109</v>
      </c>
      <c r="AZ156" s="519" t="s">
        <v>110</v>
      </c>
      <c r="BA156" s="519" t="s">
        <v>2947</v>
      </c>
      <c r="BB156" s="124"/>
      <c r="BC156" s="122" t="s">
        <v>1602</v>
      </c>
      <c r="BD156" s="119" t="s">
        <v>524</v>
      </c>
      <c r="BE156" s="119" t="s">
        <v>3072</v>
      </c>
      <c r="BF156" s="197">
        <v>777.72</v>
      </c>
      <c r="BG156" s="115"/>
      <c r="BI156" s="424"/>
    </row>
    <row r="157" spans="2:61" x14ac:dyDescent="0.3">
      <c r="B157" s="37"/>
      <c r="C157" s="41"/>
      <c r="D157" s="77"/>
      <c r="E157" s="523" t="s">
        <v>1355</v>
      </c>
      <c r="F157" s="128" t="s">
        <v>1665</v>
      </c>
      <c r="G157" s="128" t="s">
        <v>524</v>
      </c>
      <c r="H157" s="128" t="s">
        <v>3065</v>
      </c>
      <c r="I157" s="122" t="s">
        <v>3067</v>
      </c>
      <c r="J157" s="488">
        <v>12613.91</v>
      </c>
      <c r="K157" s="614"/>
      <c r="L157" s="124"/>
      <c r="M157" s="128" t="s">
        <v>93</v>
      </c>
      <c r="N157" s="128" t="s">
        <v>94</v>
      </c>
      <c r="O157" s="128" t="s">
        <v>154</v>
      </c>
      <c r="P157" s="128" t="s">
        <v>2277</v>
      </c>
      <c r="Q157" s="128" t="s">
        <v>109</v>
      </c>
      <c r="R157" s="128" t="s">
        <v>2278</v>
      </c>
      <c r="S157" s="128" t="s">
        <v>2279</v>
      </c>
      <c r="T157" s="128" t="s">
        <v>3067</v>
      </c>
      <c r="U157" s="128" t="s">
        <v>3069</v>
      </c>
      <c r="V157" s="128" t="s">
        <v>1440</v>
      </c>
      <c r="W157" s="128" t="s">
        <v>141</v>
      </c>
      <c r="X157" s="128">
        <v>78836.92</v>
      </c>
      <c r="Y157" s="128">
        <v>0</v>
      </c>
      <c r="Z157" s="128">
        <v>12613.91</v>
      </c>
      <c r="AA157" s="128">
        <v>0</v>
      </c>
      <c r="AB157" s="128">
        <v>0</v>
      </c>
      <c r="AC157" s="128">
        <v>91450.83</v>
      </c>
      <c r="AD157" s="128">
        <v>12613.91</v>
      </c>
      <c r="AE157" s="128">
        <v>0</v>
      </c>
      <c r="AF157" s="128" t="s">
        <v>98</v>
      </c>
      <c r="AG157" s="128" t="s">
        <v>105</v>
      </c>
      <c r="AH157" s="128" t="s">
        <v>2280</v>
      </c>
      <c r="AI157" s="128" t="s">
        <v>2281</v>
      </c>
      <c r="AJ157" s="124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4"/>
      <c r="BC157" s="122" t="s">
        <v>2398</v>
      </c>
      <c r="BD157" s="119" t="s">
        <v>524</v>
      </c>
      <c r="BE157" s="119" t="s">
        <v>3072</v>
      </c>
      <c r="BF157" s="197">
        <v>91450.03</v>
      </c>
      <c r="BG157" s="115"/>
      <c r="BI157" s="424"/>
    </row>
    <row r="158" spans="2:61" x14ac:dyDescent="0.3">
      <c r="B158" s="37"/>
      <c r="C158" s="41"/>
      <c r="D158" s="77"/>
      <c r="E158" s="523" t="s">
        <v>1355</v>
      </c>
      <c r="F158" s="128" t="s">
        <v>1666</v>
      </c>
      <c r="G158" s="128" t="s">
        <v>524</v>
      </c>
      <c r="H158" s="128" t="s">
        <v>3065</v>
      </c>
      <c r="I158" s="122" t="s">
        <v>3067</v>
      </c>
      <c r="J158" s="488">
        <v>192</v>
      </c>
      <c r="K158" s="614"/>
      <c r="L158" s="124"/>
      <c r="M158" s="128" t="s">
        <v>93</v>
      </c>
      <c r="N158" s="128" t="s">
        <v>94</v>
      </c>
      <c r="O158" s="128" t="s">
        <v>154</v>
      </c>
      <c r="P158" s="128" t="s">
        <v>2282</v>
      </c>
      <c r="Q158" s="128" t="s">
        <v>109</v>
      </c>
      <c r="R158" s="128" t="s">
        <v>2283</v>
      </c>
      <c r="S158" s="128" t="s">
        <v>2284</v>
      </c>
      <c r="T158" s="128" t="s">
        <v>3067</v>
      </c>
      <c r="U158" s="128" t="s">
        <v>3071</v>
      </c>
      <c r="V158" s="128" t="s">
        <v>1401</v>
      </c>
      <c r="W158" s="128" t="s">
        <v>141</v>
      </c>
      <c r="X158" s="128">
        <v>1200</v>
      </c>
      <c r="Y158" s="128">
        <v>0</v>
      </c>
      <c r="Z158" s="128">
        <v>192</v>
      </c>
      <c r="AA158" s="128">
        <v>0</v>
      </c>
      <c r="AB158" s="128">
        <v>0</v>
      </c>
      <c r="AC158" s="128">
        <v>1392</v>
      </c>
      <c r="AD158" s="128">
        <v>192</v>
      </c>
      <c r="AE158" s="128">
        <v>0</v>
      </c>
      <c r="AF158" s="128" t="s">
        <v>98</v>
      </c>
      <c r="AG158" s="128" t="s">
        <v>105</v>
      </c>
      <c r="AH158" s="128" t="s">
        <v>2285</v>
      </c>
      <c r="AI158" s="128" t="s">
        <v>2286</v>
      </c>
      <c r="AJ158" s="124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426"/>
      <c r="BC158" s="122" t="s">
        <v>2399</v>
      </c>
      <c r="BD158" s="119" t="s">
        <v>524</v>
      </c>
      <c r="BE158" s="119" t="s">
        <v>3072</v>
      </c>
      <c r="BF158" s="197">
        <v>1392</v>
      </c>
      <c r="BG158" s="115"/>
      <c r="BI158" s="424"/>
    </row>
    <row r="159" spans="2:61" x14ac:dyDescent="0.3">
      <c r="B159" s="37"/>
      <c r="C159" s="41"/>
      <c r="D159" s="77"/>
      <c r="E159" s="523" t="s">
        <v>1355</v>
      </c>
      <c r="F159" s="128" t="s">
        <v>1667</v>
      </c>
      <c r="G159" s="128" t="s">
        <v>524</v>
      </c>
      <c r="H159" s="128" t="s">
        <v>3065</v>
      </c>
      <c r="I159" s="122" t="s">
        <v>3067</v>
      </c>
      <c r="J159" s="488">
        <v>944</v>
      </c>
      <c r="K159" s="614" t="s">
        <v>2994</v>
      </c>
      <c r="L159" s="124"/>
      <c r="M159" s="128" t="s">
        <v>93</v>
      </c>
      <c r="N159" s="128" t="s">
        <v>94</v>
      </c>
      <c r="O159" s="128" t="s">
        <v>178</v>
      </c>
      <c r="P159" s="128" t="s">
        <v>2287</v>
      </c>
      <c r="Q159" s="128" t="s">
        <v>109</v>
      </c>
      <c r="R159" s="128" t="s">
        <v>2288</v>
      </c>
      <c r="S159" s="128" t="s">
        <v>2289</v>
      </c>
      <c r="T159" s="128" t="s">
        <v>3067</v>
      </c>
      <c r="U159" s="128" t="s">
        <v>3071</v>
      </c>
      <c r="V159" s="128" t="s">
        <v>1401</v>
      </c>
      <c r="W159" s="128" t="s">
        <v>141</v>
      </c>
      <c r="X159" s="128">
        <v>5900</v>
      </c>
      <c r="Y159" s="128">
        <v>0</v>
      </c>
      <c r="Z159" s="128">
        <v>944</v>
      </c>
      <c r="AA159" s="128">
        <v>0</v>
      </c>
      <c r="AB159" s="128">
        <v>0</v>
      </c>
      <c r="AC159" s="128">
        <v>6844</v>
      </c>
      <c r="AD159" s="128">
        <v>944</v>
      </c>
      <c r="AE159" s="128">
        <v>0</v>
      </c>
      <c r="AF159" s="128" t="s">
        <v>98</v>
      </c>
      <c r="AG159" s="128" t="s">
        <v>105</v>
      </c>
      <c r="AH159" s="128" t="s">
        <v>2290</v>
      </c>
      <c r="AI159" s="128" t="s">
        <v>2291</v>
      </c>
      <c r="AJ159" s="124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4"/>
      <c r="BC159" s="122" t="s">
        <v>2400</v>
      </c>
      <c r="BD159" s="119" t="s">
        <v>524</v>
      </c>
      <c r="BE159" s="119" t="s">
        <v>3072</v>
      </c>
      <c r="BF159" s="197">
        <v>6844</v>
      </c>
      <c r="BG159" s="115"/>
      <c r="BI159" s="424"/>
    </row>
    <row r="160" spans="2:61" x14ac:dyDescent="0.3">
      <c r="B160" s="37"/>
      <c r="C160" s="41"/>
      <c r="D160" s="77"/>
      <c r="E160" s="523" t="s">
        <v>1355</v>
      </c>
      <c r="F160" s="128" t="s">
        <v>1668</v>
      </c>
      <c r="G160" s="128" t="s">
        <v>524</v>
      </c>
      <c r="H160" s="128" t="s">
        <v>3065</v>
      </c>
      <c r="I160" s="122" t="s">
        <v>3067</v>
      </c>
      <c r="J160" s="488">
        <v>15336</v>
      </c>
      <c r="K160" s="614" t="s">
        <v>2994</v>
      </c>
      <c r="L160" s="124"/>
      <c r="M160" s="128" t="s">
        <v>93</v>
      </c>
      <c r="N160" s="128" t="s">
        <v>94</v>
      </c>
      <c r="O160" s="128" t="s">
        <v>217</v>
      </c>
      <c r="P160" s="128" t="s">
        <v>2292</v>
      </c>
      <c r="Q160" s="128" t="s">
        <v>109</v>
      </c>
      <c r="R160" s="128" t="s">
        <v>2293</v>
      </c>
      <c r="S160" s="128" t="s">
        <v>2294</v>
      </c>
      <c r="T160" s="128" t="s">
        <v>3067</v>
      </c>
      <c r="U160" s="128" t="s">
        <v>3069</v>
      </c>
      <c r="V160" s="128" t="s">
        <v>1600</v>
      </c>
      <c r="W160" s="128" t="s">
        <v>141</v>
      </c>
      <c r="X160" s="128">
        <v>95850</v>
      </c>
      <c r="Y160" s="128">
        <v>0</v>
      </c>
      <c r="Z160" s="128">
        <v>15336</v>
      </c>
      <c r="AA160" s="128">
        <v>0</v>
      </c>
      <c r="AB160" s="128">
        <v>0</v>
      </c>
      <c r="AC160" s="128">
        <v>111186</v>
      </c>
      <c r="AD160" s="128">
        <v>15336</v>
      </c>
      <c r="AE160" s="128">
        <v>0</v>
      </c>
      <c r="AF160" s="128" t="s">
        <v>98</v>
      </c>
      <c r="AG160" s="128" t="s">
        <v>105</v>
      </c>
      <c r="AH160" s="128" t="s">
        <v>2295</v>
      </c>
      <c r="AI160" s="128" t="s">
        <v>2296</v>
      </c>
      <c r="AJ160" s="124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4"/>
      <c r="BC160" s="122" t="s">
        <v>2401</v>
      </c>
      <c r="BD160" s="119" t="s">
        <v>524</v>
      </c>
      <c r="BE160" s="119" t="s">
        <v>3072</v>
      </c>
      <c r="BF160" s="197">
        <v>111186</v>
      </c>
      <c r="BG160" s="115"/>
      <c r="BI160" s="424"/>
    </row>
    <row r="161" spans="2:61" x14ac:dyDescent="0.3">
      <c r="B161" s="37"/>
      <c r="C161" s="41"/>
      <c r="D161" s="77"/>
      <c r="E161" s="523" t="s">
        <v>1355</v>
      </c>
      <c r="F161" s="128" t="s">
        <v>1669</v>
      </c>
      <c r="G161" s="128" t="s">
        <v>524</v>
      </c>
      <c r="H161" s="128" t="s">
        <v>3065</v>
      </c>
      <c r="I161" s="122" t="s">
        <v>3067</v>
      </c>
      <c r="J161" s="488">
        <v>1920</v>
      </c>
      <c r="K161" s="614" t="s">
        <v>2994</v>
      </c>
      <c r="L161" s="124"/>
      <c r="M161" s="128" t="s">
        <v>93</v>
      </c>
      <c r="N161" s="128" t="s">
        <v>94</v>
      </c>
      <c r="O161" s="128" t="s">
        <v>95</v>
      </c>
      <c r="P161" s="128" t="s">
        <v>2297</v>
      </c>
      <c r="Q161" s="128" t="s">
        <v>17</v>
      </c>
      <c r="R161" s="128" t="s">
        <v>2298</v>
      </c>
      <c r="S161" s="128" t="s">
        <v>2299</v>
      </c>
      <c r="T161" s="128" t="s">
        <v>3067</v>
      </c>
      <c r="U161" s="128" t="s">
        <v>3069</v>
      </c>
      <c r="V161" s="128" t="s">
        <v>1409</v>
      </c>
      <c r="W161" s="128" t="s">
        <v>141</v>
      </c>
      <c r="X161" s="128">
        <v>12000</v>
      </c>
      <c r="Y161" s="128">
        <v>0</v>
      </c>
      <c r="Z161" s="128">
        <v>1920</v>
      </c>
      <c r="AA161" s="128">
        <v>0</v>
      </c>
      <c r="AB161" s="128">
        <v>0</v>
      </c>
      <c r="AC161" s="128">
        <v>13920</v>
      </c>
      <c r="AD161" s="128">
        <v>1920</v>
      </c>
      <c r="AE161" s="128">
        <v>0</v>
      </c>
      <c r="AF161" s="128" t="s">
        <v>98</v>
      </c>
      <c r="AG161" s="128" t="s">
        <v>105</v>
      </c>
      <c r="AH161" s="128" t="s">
        <v>1410</v>
      </c>
      <c r="AI161" s="128" t="s">
        <v>2300</v>
      </c>
      <c r="AJ161" s="124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4"/>
      <c r="BC161" s="122" t="s">
        <v>2402</v>
      </c>
      <c r="BD161" s="119" t="s">
        <v>524</v>
      </c>
      <c r="BE161" s="119" t="s">
        <v>3072</v>
      </c>
      <c r="BF161" s="197">
        <v>48696</v>
      </c>
      <c r="BG161" s="115"/>
      <c r="BI161" s="424"/>
    </row>
    <row r="162" spans="2:61" x14ac:dyDescent="0.3">
      <c r="B162" s="37"/>
      <c r="C162" s="41"/>
      <c r="D162" s="77"/>
      <c r="E162" s="523" t="s">
        <v>1355</v>
      </c>
      <c r="F162" s="128" t="s">
        <v>1603</v>
      </c>
      <c r="G162" s="128" t="s">
        <v>524</v>
      </c>
      <c r="H162" s="128" t="s">
        <v>3065</v>
      </c>
      <c r="I162" s="122" t="s">
        <v>3067</v>
      </c>
      <c r="J162" s="488">
        <v>3840</v>
      </c>
      <c r="K162" s="614" t="s">
        <v>2994</v>
      </c>
      <c r="L162" s="124"/>
      <c r="M162" s="128" t="s">
        <v>93</v>
      </c>
      <c r="N162" s="128" t="s">
        <v>94</v>
      </c>
      <c r="O162" s="128" t="s">
        <v>554</v>
      </c>
      <c r="P162" s="128" t="s">
        <v>2301</v>
      </c>
      <c r="Q162" s="128" t="s">
        <v>109</v>
      </c>
      <c r="R162" s="128" t="s">
        <v>2302</v>
      </c>
      <c r="S162" s="128" t="s">
        <v>2303</v>
      </c>
      <c r="T162" s="128" t="s">
        <v>3067</v>
      </c>
      <c r="U162" s="128" t="s">
        <v>3069</v>
      </c>
      <c r="V162" s="128" t="s">
        <v>1502</v>
      </c>
      <c r="W162" s="128" t="s">
        <v>141</v>
      </c>
      <c r="X162" s="128">
        <v>24000</v>
      </c>
      <c r="Y162" s="128">
        <v>0</v>
      </c>
      <c r="Z162" s="128">
        <v>3840</v>
      </c>
      <c r="AA162" s="128">
        <v>0</v>
      </c>
      <c r="AB162" s="128">
        <v>0</v>
      </c>
      <c r="AC162" s="128">
        <v>27840</v>
      </c>
      <c r="AD162" s="128">
        <v>3840</v>
      </c>
      <c r="AE162" s="128">
        <v>0</v>
      </c>
      <c r="AF162" s="128" t="s">
        <v>98</v>
      </c>
      <c r="AG162" s="128" t="s">
        <v>105</v>
      </c>
      <c r="AH162" s="128" t="s">
        <v>2304</v>
      </c>
      <c r="AI162" s="128" t="s">
        <v>2305</v>
      </c>
      <c r="AJ162" s="124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4"/>
      <c r="BC162" s="122" t="s">
        <v>1604</v>
      </c>
      <c r="BD162" s="119" t="s">
        <v>524</v>
      </c>
      <c r="BE162" s="119" t="s">
        <v>3072</v>
      </c>
      <c r="BF162" s="197">
        <v>27840</v>
      </c>
      <c r="BG162" s="115"/>
      <c r="BI162" s="424"/>
    </row>
    <row r="163" spans="2:61" x14ac:dyDescent="0.3">
      <c r="B163" s="37"/>
      <c r="C163" s="41"/>
      <c r="D163" s="77"/>
      <c r="E163" s="523" t="s">
        <v>1355</v>
      </c>
      <c r="F163" s="128" t="s">
        <v>1605</v>
      </c>
      <c r="G163" s="128" t="s">
        <v>524</v>
      </c>
      <c r="H163" s="128" t="s">
        <v>3065</v>
      </c>
      <c r="I163" s="122" t="s">
        <v>3067</v>
      </c>
      <c r="J163" s="488">
        <v>4428.42</v>
      </c>
      <c r="K163" s="614" t="s">
        <v>2994</v>
      </c>
      <c r="L163" s="124"/>
      <c r="M163" s="128" t="s">
        <v>93</v>
      </c>
      <c r="N163" s="128" t="s">
        <v>94</v>
      </c>
      <c r="O163" s="128" t="s">
        <v>152</v>
      </c>
      <c r="P163" s="128" t="s">
        <v>2306</v>
      </c>
      <c r="Q163" s="128" t="s">
        <v>19</v>
      </c>
      <c r="R163" s="128" t="s">
        <v>2307</v>
      </c>
      <c r="S163" s="128" t="s">
        <v>2308</v>
      </c>
      <c r="T163" s="128" t="s">
        <v>3067</v>
      </c>
      <c r="U163" s="128" t="s">
        <v>3069</v>
      </c>
      <c r="V163" s="128" t="s">
        <v>1519</v>
      </c>
      <c r="W163" s="128" t="s">
        <v>141</v>
      </c>
      <c r="X163" s="128">
        <v>27677.65</v>
      </c>
      <c r="Y163" s="128">
        <v>0</v>
      </c>
      <c r="Z163" s="128">
        <v>4428.42</v>
      </c>
      <c r="AA163" s="128">
        <v>0</v>
      </c>
      <c r="AB163" s="128">
        <v>0</v>
      </c>
      <c r="AC163" s="128">
        <v>32106.07</v>
      </c>
      <c r="AD163" s="128">
        <v>4428.42</v>
      </c>
      <c r="AE163" s="128">
        <v>0</v>
      </c>
      <c r="AF163" s="128" t="s">
        <v>98</v>
      </c>
      <c r="AG163" s="128" t="s">
        <v>105</v>
      </c>
      <c r="AH163" s="128" t="s">
        <v>2309</v>
      </c>
      <c r="AI163" s="128" t="s">
        <v>2310</v>
      </c>
      <c r="AJ163" s="124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4"/>
      <c r="BC163" s="122" t="s">
        <v>1606</v>
      </c>
      <c r="BD163" s="119" t="s">
        <v>524</v>
      </c>
      <c r="BE163" s="119" t="s">
        <v>3072</v>
      </c>
      <c r="BF163" s="197">
        <v>32106.07</v>
      </c>
      <c r="BG163" s="115"/>
      <c r="BI163" s="424"/>
    </row>
    <row r="164" spans="2:61" x14ac:dyDescent="0.3">
      <c r="B164" s="37"/>
      <c r="C164" s="41"/>
      <c r="D164" s="77"/>
      <c r="E164" s="523" t="s">
        <v>1355</v>
      </c>
      <c r="F164" s="128" t="s">
        <v>1607</v>
      </c>
      <c r="G164" s="128" t="s">
        <v>524</v>
      </c>
      <c r="H164" s="128" t="s">
        <v>3065</v>
      </c>
      <c r="I164" s="122" t="s">
        <v>3067</v>
      </c>
      <c r="J164" s="488">
        <v>4147.2</v>
      </c>
      <c r="K164" s="614" t="s">
        <v>2994</v>
      </c>
      <c r="L164" s="124"/>
      <c r="M164" s="128" t="s">
        <v>93</v>
      </c>
      <c r="N164" s="128" t="s">
        <v>94</v>
      </c>
      <c r="O164" s="128" t="s">
        <v>180</v>
      </c>
      <c r="P164" s="128" t="s">
        <v>2311</v>
      </c>
      <c r="Q164" s="128" t="s">
        <v>26</v>
      </c>
      <c r="R164" s="128" t="s">
        <v>2312</v>
      </c>
      <c r="S164" s="128" t="s">
        <v>2313</v>
      </c>
      <c r="T164" s="128" t="s">
        <v>3067</v>
      </c>
      <c r="U164" s="128" t="s">
        <v>3070</v>
      </c>
      <c r="V164" s="128" t="s">
        <v>2085</v>
      </c>
      <c r="W164" s="128" t="s">
        <v>141</v>
      </c>
      <c r="X164" s="128">
        <v>31114</v>
      </c>
      <c r="Y164" s="128">
        <v>0</v>
      </c>
      <c r="Z164" s="128">
        <v>4978.24</v>
      </c>
      <c r="AA164" s="128">
        <v>0</v>
      </c>
      <c r="AB164" s="128">
        <v>0</v>
      </c>
      <c r="AC164" s="128">
        <v>36092.239999999998</v>
      </c>
      <c r="AD164" s="128">
        <v>4978.24</v>
      </c>
      <c r="AE164" s="128">
        <v>0</v>
      </c>
      <c r="AF164" s="128" t="s">
        <v>98</v>
      </c>
      <c r="AG164" s="128" t="s">
        <v>105</v>
      </c>
      <c r="AH164" s="128" t="s">
        <v>2314</v>
      </c>
      <c r="AI164" s="128" t="s">
        <v>2315</v>
      </c>
      <c r="AJ164" s="124"/>
      <c r="AK164" s="122"/>
      <c r="AL164" s="122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4"/>
      <c r="BC164" s="122" t="s">
        <v>1608</v>
      </c>
      <c r="BD164" s="119" t="s">
        <v>524</v>
      </c>
      <c r="BE164" s="119" t="s">
        <v>3072</v>
      </c>
      <c r="BF164" s="197">
        <v>30067.200000000001</v>
      </c>
      <c r="BG164" s="115"/>
      <c r="BI164" s="424"/>
    </row>
    <row r="165" spans="2:61" x14ac:dyDescent="0.3">
      <c r="B165" s="37"/>
      <c r="C165" s="41"/>
      <c r="D165" s="77"/>
      <c r="E165" s="523" t="s">
        <v>1355</v>
      </c>
      <c r="F165" s="128" t="s">
        <v>1609</v>
      </c>
      <c r="G165" s="128" t="s">
        <v>524</v>
      </c>
      <c r="H165" s="128" t="s">
        <v>3065</v>
      </c>
      <c r="I165" s="122" t="s">
        <v>3067</v>
      </c>
      <c r="J165" s="488">
        <v>11757.38</v>
      </c>
      <c r="K165" s="614" t="s">
        <v>2995</v>
      </c>
      <c r="L165" s="124"/>
      <c r="M165" s="128" t="s">
        <v>93</v>
      </c>
      <c r="N165" s="128" t="s">
        <v>94</v>
      </c>
      <c r="O165" s="128" t="s">
        <v>202</v>
      </c>
      <c r="P165" s="128" t="s">
        <v>2316</v>
      </c>
      <c r="Q165" s="128" t="s">
        <v>1439</v>
      </c>
      <c r="R165" s="128" t="s">
        <v>2317</v>
      </c>
      <c r="S165" s="128" t="s">
        <v>2318</v>
      </c>
      <c r="T165" s="128" t="s">
        <v>3067</v>
      </c>
      <c r="U165" s="128" t="s">
        <v>3070</v>
      </c>
      <c r="V165" s="128" t="s">
        <v>1440</v>
      </c>
      <c r="W165" s="128" t="s">
        <v>141</v>
      </c>
      <c r="X165" s="128">
        <v>85241</v>
      </c>
      <c r="Y165" s="128">
        <v>0</v>
      </c>
      <c r="Z165" s="128">
        <v>13638.56</v>
      </c>
      <c r="AA165" s="128">
        <v>0</v>
      </c>
      <c r="AB165" s="128">
        <v>0</v>
      </c>
      <c r="AC165" s="128">
        <v>98879.56</v>
      </c>
      <c r="AD165" s="128">
        <v>13638.56</v>
      </c>
      <c r="AE165" s="128">
        <v>0</v>
      </c>
      <c r="AF165" s="128" t="s">
        <v>98</v>
      </c>
      <c r="AG165" s="128" t="s">
        <v>105</v>
      </c>
      <c r="AH165" s="128" t="s">
        <v>2319</v>
      </c>
      <c r="AI165" s="128" t="s">
        <v>2320</v>
      </c>
      <c r="AJ165" s="124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4"/>
      <c r="BC165" s="122" t="s">
        <v>1610</v>
      </c>
      <c r="BD165" s="119" t="s">
        <v>524</v>
      </c>
      <c r="BE165" s="119" t="s">
        <v>3072</v>
      </c>
      <c r="BF165" s="197">
        <v>85241</v>
      </c>
      <c r="BG165" s="115"/>
      <c r="BI165" s="424"/>
    </row>
    <row r="166" spans="2:61" x14ac:dyDescent="0.3">
      <c r="B166" s="37"/>
      <c r="C166" s="41"/>
      <c r="D166" s="77"/>
      <c r="E166" s="523" t="s">
        <v>1355</v>
      </c>
      <c r="F166" s="128" t="s">
        <v>1611</v>
      </c>
      <c r="G166" s="128" t="s">
        <v>524</v>
      </c>
      <c r="H166" s="128" t="s">
        <v>3065</v>
      </c>
      <c r="I166" s="122" t="s">
        <v>3067</v>
      </c>
      <c r="J166" s="488">
        <v>5760</v>
      </c>
      <c r="K166" s="614" t="s">
        <v>2995</v>
      </c>
      <c r="L166" s="124"/>
      <c r="M166" s="128" t="s">
        <v>93</v>
      </c>
      <c r="N166" s="128" t="s">
        <v>94</v>
      </c>
      <c r="O166" s="128" t="s">
        <v>279</v>
      </c>
      <c r="P166" s="128" t="s">
        <v>2321</v>
      </c>
      <c r="Q166" s="128" t="s">
        <v>109</v>
      </c>
      <c r="R166" s="128" t="s">
        <v>2322</v>
      </c>
      <c r="S166" s="128" t="s">
        <v>2323</v>
      </c>
      <c r="T166" s="128" t="s">
        <v>3067</v>
      </c>
      <c r="U166" s="128" t="s">
        <v>3069</v>
      </c>
      <c r="V166" s="128" t="s">
        <v>1502</v>
      </c>
      <c r="W166" s="128" t="s">
        <v>141</v>
      </c>
      <c r="X166" s="128">
        <v>36000</v>
      </c>
      <c r="Y166" s="128">
        <v>0</v>
      </c>
      <c r="Z166" s="128">
        <v>5760</v>
      </c>
      <c r="AA166" s="128">
        <v>0</v>
      </c>
      <c r="AB166" s="128">
        <v>0</v>
      </c>
      <c r="AC166" s="128">
        <v>41760</v>
      </c>
      <c r="AD166" s="128">
        <v>5760</v>
      </c>
      <c r="AE166" s="128">
        <v>0</v>
      </c>
      <c r="AF166" s="128" t="s">
        <v>98</v>
      </c>
      <c r="AG166" s="128" t="s">
        <v>105</v>
      </c>
      <c r="AH166" s="128" t="s">
        <v>2324</v>
      </c>
      <c r="AI166" s="128" t="s">
        <v>2325</v>
      </c>
      <c r="AJ166" s="124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4"/>
      <c r="BC166" s="122" t="s">
        <v>1612</v>
      </c>
      <c r="BD166" s="119" t="s">
        <v>524</v>
      </c>
      <c r="BE166" s="119" t="s">
        <v>3072</v>
      </c>
      <c r="BF166" s="197">
        <v>41760</v>
      </c>
      <c r="BG166" s="115"/>
      <c r="BI166" s="424"/>
    </row>
    <row r="167" spans="2:61" x14ac:dyDescent="0.3">
      <c r="B167" s="37"/>
      <c r="C167" s="41"/>
      <c r="D167" s="77"/>
      <c r="E167" s="523" t="s">
        <v>1355</v>
      </c>
      <c r="F167" s="128" t="s">
        <v>1613</v>
      </c>
      <c r="G167" s="128" t="s">
        <v>524</v>
      </c>
      <c r="H167" s="128" t="s">
        <v>3065</v>
      </c>
      <c r="I167" s="122" t="s">
        <v>3067</v>
      </c>
      <c r="J167" s="488">
        <v>9532.2900000000009</v>
      </c>
      <c r="K167" s="614" t="s">
        <v>2995</v>
      </c>
      <c r="L167" s="124"/>
      <c r="M167" s="128" t="s">
        <v>93</v>
      </c>
      <c r="N167" s="128" t="s">
        <v>94</v>
      </c>
      <c r="O167" s="128" t="s">
        <v>788</v>
      </c>
      <c r="P167" s="128" t="s">
        <v>2326</v>
      </c>
      <c r="Q167" s="128" t="s">
        <v>2327</v>
      </c>
      <c r="R167" s="128" t="s">
        <v>2328</v>
      </c>
      <c r="S167" s="128" t="s">
        <v>2329</v>
      </c>
      <c r="T167" s="128" t="s">
        <v>3067</v>
      </c>
      <c r="U167" s="128" t="s">
        <v>3069</v>
      </c>
      <c r="V167" s="128" t="s">
        <v>1493</v>
      </c>
      <c r="W167" s="128" t="s">
        <v>141</v>
      </c>
      <c r="X167" s="128">
        <v>59576.82</v>
      </c>
      <c r="Y167" s="128">
        <v>0</v>
      </c>
      <c r="Z167" s="128">
        <v>9532.2900000000009</v>
      </c>
      <c r="AA167" s="128">
        <v>0</v>
      </c>
      <c r="AB167" s="128">
        <v>0</v>
      </c>
      <c r="AC167" s="128">
        <v>69109.11</v>
      </c>
      <c r="AD167" s="128">
        <v>9532.2900000000009</v>
      </c>
      <c r="AE167" s="128">
        <v>0</v>
      </c>
      <c r="AF167" s="128" t="s">
        <v>98</v>
      </c>
      <c r="AG167" s="128" t="s">
        <v>105</v>
      </c>
      <c r="AH167" s="128" t="s">
        <v>2330</v>
      </c>
      <c r="AI167" s="128" t="s">
        <v>2331</v>
      </c>
      <c r="AJ167" s="124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4"/>
      <c r="BC167" s="122" t="s">
        <v>1616</v>
      </c>
      <c r="BD167" s="119" t="s">
        <v>524</v>
      </c>
      <c r="BE167" s="119" t="s">
        <v>3072</v>
      </c>
      <c r="BF167" s="197">
        <v>69109.11</v>
      </c>
      <c r="BG167" s="115"/>
      <c r="BI167" s="424"/>
    </row>
    <row r="168" spans="2:61" x14ac:dyDescent="0.3">
      <c r="B168" s="37"/>
      <c r="C168" s="41"/>
      <c r="D168" s="77"/>
      <c r="E168" s="523" t="s">
        <v>1355</v>
      </c>
      <c r="F168" s="128" t="s">
        <v>1617</v>
      </c>
      <c r="G168" s="128" t="s">
        <v>524</v>
      </c>
      <c r="H168" s="128" t="s">
        <v>3065</v>
      </c>
      <c r="I168" s="122" t="s">
        <v>3067</v>
      </c>
      <c r="J168" s="488">
        <v>11331.23</v>
      </c>
      <c r="K168" s="614" t="s">
        <v>2995</v>
      </c>
      <c r="L168" s="124"/>
      <c r="M168" s="128" t="s">
        <v>93</v>
      </c>
      <c r="N168" s="128" t="s">
        <v>94</v>
      </c>
      <c r="O168" s="128" t="s">
        <v>485</v>
      </c>
      <c r="P168" s="128" t="s">
        <v>2332</v>
      </c>
      <c r="Q168" s="128" t="s">
        <v>109</v>
      </c>
      <c r="R168" s="128" t="s">
        <v>2333</v>
      </c>
      <c r="S168" s="128" t="s">
        <v>2334</v>
      </c>
      <c r="T168" s="128" t="s">
        <v>3067</v>
      </c>
      <c r="U168" s="128" t="s">
        <v>3071</v>
      </c>
      <c r="V168" s="128" t="s">
        <v>96</v>
      </c>
      <c r="W168" s="128" t="s">
        <v>253</v>
      </c>
      <c r="X168" s="128">
        <v>70820.160000000003</v>
      </c>
      <c r="Y168" s="128">
        <v>0</v>
      </c>
      <c r="Z168" s="128">
        <v>11331.23</v>
      </c>
      <c r="AA168" s="128">
        <v>0</v>
      </c>
      <c r="AB168" s="128">
        <v>0</v>
      </c>
      <c r="AC168" s="128">
        <v>82151.39</v>
      </c>
      <c r="AD168" s="128">
        <v>11331.23</v>
      </c>
      <c r="AE168" s="128">
        <v>0</v>
      </c>
      <c r="AF168" s="128" t="s">
        <v>98</v>
      </c>
      <c r="AG168" s="128" t="s">
        <v>105</v>
      </c>
      <c r="AH168" s="128" t="s">
        <v>2335</v>
      </c>
      <c r="AI168" s="128" t="s">
        <v>2336</v>
      </c>
      <c r="AJ168" s="124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4"/>
      <c r="BC168" s="122" t="s">
        <v>1618</v>
      </c>
      <c r="BD168" s="119" t="s">
        <v>524</v>
      </c>
      <c r="BE168" s="119" t="s">
        <v>3072</v>
      </c>
      <c r="BF168" s="197">
        <v>82151.39</v>
      </c>
      <c r="BG168" s="115"/>
      <c r="BI168" s="424"/>
    </row>
    <row r="169" spans="2:61" x14ac:dyDescent="0.3">
      <c r="B169" s="37"/>
      <c r="C169" s="41"/>
      <c r="D169" s="77"/>
      <c r="E169" s="523" t="s">
        <v>1355</v>
      </c>
      <c r="F169" s="128" t="s">
        <v>1619</v>
      </c>
      <c r="G169" s="128" t="s">
        <v>524</v>
      </c>
      <c r="H169" s="128" t="s">
        <v>3065</v>
      </c>
      <c r="I169" s="122" t="s">
        <v>3067</v>
      </c>
      <c r="J169" s="488">
        <v>5280</v>
      </c>
      <c r="K169" s="614" t="s">
        <v>2995</v>
      </c>
      <c r="L169" s="124"/>
      <c r="M169" s="128" t="s">
        <v>93</v>
      </c>
      <c r="N169" s="128" t="s">
        <v>94</v>
      </c>
      <c r="O169" s="128" t="s">
        <v>122</v>
      </c>
      <c r="P169" s="128" t="s">
        <v>2337</v>
      </c>
      <c r="Q169" s="128" t="s">
        <v>1429</v>
      </c>
      <c r="R169" s="128" t="s">
        <v>2338</v>
      </c>
      <c r="S169" s="128" t="s">
        <v>2339</v>
      </c>
      <c r="T169" s="128" t="s">
        <v>3067</v>
      </c>
      <c r="U169" s="128" t="s">
        <v>3071</v>
      </c>
      <c r="V169" s="128" t="s">
        <v>1430</v>
      </c>
      <c r="W169" s="128" t="s">
        <v>141</v>
      </c>
      <c r="X169" s="128">
        <v>33000</v>
      </c>
      <c r="Y169" s="128">
        <v>0</v>
      </c>
      <c r="Z169" s="128">
        <v>5280</v>
      </c>
      <c r="AA169" s="128">
        <v>0</v>
      </c>
      <c r="AB169" s="128">
        <v>0</v>
      </c>
      <c r="AC169" s="128">
        <v>38280</v>
      </c>
      <c r="AD169" s="128">
        <v>5280</v>
      </c>
      <c r="AE169" s="128">
        <v>0</v>
      </c>
      <c r="AF169" s="128" t="s">
        <v>98</v>
      </c>
      <c r="AG169" s="128" t="s">
        <v>105</v>
      </c>
      <c r="AH169" s="128" t="s">
        <v>2340</v>
      </c>
      <c r="AI169" s="128" t="s">
        <v>2341</v>
      </c>
      <c r="AJ169" s="124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4"/>
      <c r="BC169" s="122" t="s">
        <v>1620</v>
      </c>
      <c r="BD169" s="119" t="s">
        <v>524</v>
      </c>
      <c r="BE169" s="119" t="s">
        <v>3072</v>
      </c>
      <c r="BF169" s="197">
        <v>38280</v>
      </c>
      <c r="BG169" s="115"/>
      <c r="BI169" s="424"/>
    </row>
    <row r="170" spans="2:61" x14ac:dyDescent="0.3">
      <c r="B170" s="37"/>
      <c r="C170" s="41"/>
      <c r="D170" s="77"/>
      <c r="E170" s="523" t="s">
        <v>1355</v>
      </c>
      <c r="F170" s="128" t="s">
        <v>1621</v>
      </c>
      <c r="G170" s="128" t="s">
        <v>524</v>
      </c>
      <c r="H170" s="128" t="s">
        <v>3065</v>
      </c>
      <c r="I170" s="122" t="s">
        <v>3067</v>
      </c>
      <c r="J170" s="488">
        <v>192960</v>
      </c>
      <c r="K170" s="614" t="s">
        <v>2995</v>
      </c>
      <c r="L170" s="124"/>
      <c r="M170" s="128" t="s">
        <v>93</v>
      </c>
      <c r="N170" s="128" t="s">
        <v>94</v>
      </c>
      <c r="O170" s="128" t="s">
        <v>350</v>
      </c>
      <c r="P170" s="128" t="s">
        <v>2342</v>
      </c>
      <c r="Q170" s="128" t="s">
        <v>109</v>
      </c>
      <c r="R170" s="128" t="s">
        <v>2343</v>
      </c>
      <c r="S170" s="128" t="s">
        <v>2344</v>
      </c>
      <c r="T170" s="128" t="s">
        <v>3067</v>
      </c>
      <c r="U170" s="128" t="s">
        <v>3070</v>
      </c>
      <c r="V170" s="128" t="s">
        <v>1639</v>
      </c>
      <c r="W170" s="128" t="s">
        <v>97</v>
      </c>
      <c r="X170" s="128">
        <v>1206000</v>
      </c>
      <c r="Y170" s="128">
        <v>0</v>
      </c>
      <c r="Z170" s="128">
        <v>192960</v>
      </c>
      <c r="AA170" s="128">
        <v>0</v>
      </c>
      <c r="AB170" s="128">
        <v>0</v>
      </c>
      <c r="AC170" s="128">
        <v>1398960</v>
      </c>
      <c r="AD170" s="128">
        <v>192960</v>
      </c>
      <c r="AE170" s="128">
        <v>0</v>
      </c>
      <c r="AF170" s="128" t="s">
        <v>98</v>
      </c>
      <c r="AG170" s="128" t="s">
        <v>105</v>
      </c>
      <c r="AH170" s="128" t="s">
        <v>1640</v>
      </c>
      <c r="AI170" s="128" t="s">
        <v>2345</v>
      </c>
      <c r="AJ170" s="124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4"/>
      <c r="BC170" s="122" t="s">
        <v>1622</v>
      </c>
      <c r="BD170" s="119" t="s">
        <v>524</v>
      </c>
      <c r="BE170" s="119" t="s">
        <v>3072</v>
      </c>
      <c r="BF170" s="197">
        <v>1398960</v>
      </c>
      <c r="BG170" s="115"/>
      <c r="BI170" s="424"/>
    </row>
    <row r="171" spans="2:61" x14ac:dyDescent="0.3">
      <c r="B171" s="37"/>
      <c r="C171" s="41"/>
      <c r="D171" s="77"/>
      <c r="E171" s="523" t="s">
        <v>1355</v>
      </c>
      <c r="F171" s="128" t="s">
        <v>1623</v>
      </c>
      <c r="G171" s="128" t="s">
        <v>524</v>
      </c>
      <c r="H171" s="128" t="s">
        <v>3065</v>
      </c>
      <c r="I171" s="122" t="s">
        <v>3067</v>
      </c>
      <c r="J171" s="488">
        <v>37558.6</v>
      </c>
      <c r="K171" s="614" t="s">
        <v>2995</v>
      </c>
      <c r="L171" s="124"/>
      <c r="M171" s="128" t="s">
        <v>93</v>
      </c>
      <c r="N171" s="128" t="s">
        <v>94</v>
      </c>
      <c r="O171" s="128" t="s">
        <v>399</v>
      </c>
      <c r="P171" s="128" t="s">
        <v>2346</v>
      </c>
      <c r="Q171" s="128" t="s">
        <v>2347</v>
      </c>
      <c r="R171" s="128" t="s">
        <v>2348</v>
      </c>
      <c r="S171" s="128" t="s">
        <v>2349</v>
      </c>
      <c r="T171" s="128" t="s">
        <v>3067</v>
      </c>
      <c r="U171" s="128" t="s">
        <v>3069</v>
      </c>
      <c r="V171" s="128" t="s">
        <v>2350</v>
      </c>
      <c r="W171" s="128" t="s">
        <v>97</v>
      </c>
      <c r="X171" s="128">
        <v>234741.24</v>
      </c>
      <c r="Y171" s="128">
        <v>0</v>
      </c>
      <c r="Z171" s="128">
        <v>37558.6</v>
      </c>
      <c r="AA171" s="128">
        <v>0</v>
      </c>
      <c r="AB171" s="128">
        <v>0</v>
      </c>
      <c r="AC171" s="128">
        <v>272299.84000000003</v>
      </c>
      <c r="AD171" s="128">
        <v>37558.6</v>
      </c>
      <c r="AE171" s="128">
        <v>0</v>
      </c>
      <c r="AF171" s="128" t="s">
        <v>98</v>
      </c>
      <c r="AG171" s="128" t="s">
        <v>105</v>
      </c>
      <c r="AH171" s="128" t="s">
        <v>2351</v>
      </c>
      <c r="AI171" s="128" t="s">
        <v>2352</v>
      </c>
      <c r="AJ171" s="124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4"/>
      <c r="BC171" s="122" t="s">
        <v>1624</v>
      </c>
      <c r="BD171" s="119" t="s">
        <v>524</v>
      </c>
      <c r="BE171" s="119" t="s">
        <v>3072</v>
      </c>
      <c r="BF171" s="197">
        <v>272299.84000000003</v>
      </c>
      <c r="BG171" s="115"/>
      <c r="BI171" s="424"/>
    </row>
    <row r="172" spans="2:61" x14ac:dyDescent="0.3">
      <c r="B172" s="37"/>
      <c r="C172" s="41"/>
      <c r="D172" s="77"/>
      <c r="E172" s="523" t="s">
        <v>1355</v>
      </c>
      <c r="F172" s="128" t="s">
        <v>1625</v>
      </c>
      <c r="G172" s="128" t="s">
        <v>524</v>
      </c>
      <c r="H172" s="128" t="s">
        <v>3065</v>
      </c>
      <c r="I172" s="122" t="s">
        <v>3067</v>
      </c>
      <c r="J172" s="488">
        <v>10131.280000000001</v>
      </c>
      <c r="K172" s="614" t="s">
        <v>2996</v>
      </c>
      <c r="L172" s="124"/>
      <c r="M172" s="128" t="s">
        <v>93</v>
      </c>
      <c r="N172" s="128" t="s">
        <v>94</v>
      </c>
      <c r="O172" s="128" t="s">
        <v>119</v>
      </c>
      <c r="P172" s="128" t="s">
        <v>2353</v>
      </c>
      <c r="Q172" s="128" t="s">
        <v>1436</v>
      </c>
      <c r="R172" s="128" t="s">
        <v>2354</v>
      </c>
      <c r="S172" s="128" t="s">
        <v>2355</v>
      </c>
      <c r="T172" s="128" t="s">
        <v>3067</v>
      </c>
      <c r="U172" s="128" t="s">
        <v>3070</v>
      </c>
      <c r="V172" s="128" t="s">
        <v>1437</v>
      </c>
      <c r="W172" s="128" t="s">
        <v>253</v>
      </c>
      <c r="X172" s="128">
        <v>65278.89</v>
      </c>
      <c r="Y172" s="128">
        <v>1958.37</v>
      </c>
      <c r="Z172" s="128">
        <v>10131.280000000001</v>
      </c>
      <c r="AA172" s="128">
        <v>0</v>
      </c>
      <c r="AB172" s="128">
        <v>0</v>
      </c>
      <c r="AC172" s="128">
        <v>73451.8</v>
      </c>
      <c r="AD172" s="128">
        <v>10131.280000000001</v>
      </c>
      <c r="AE172" s="128">
        <v>0</v>
      </c>
      <c r="AF172" s="128" t="s">
        <v>98</v>
      </c>
      <c r="AG172" s="128" t="s">
        <v>105</v>
      </c>
      <c r="AH172" s="128" t="s">
        <v>2356</v>
      </c>
      <c r="AI172" s="128" t="s">
        <v>2357</v>
      </c>
      <c r="AJ172" s="124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4"/>
      <c r="BC172" s="122" t="s">
        <v>1626</v>
      </c>
      <c r="BD172" s="119" t="s">
        <v>524</v>
      </c>
      <c r="BE172" s="119" t="s">
        <v>3072</v>
      </c>
      <c r="BF172" s="197">
        <v>73451.8</v>
      </c>
      <c r="BG172" s="115"/>
      <c r="BI172" s="424"/>
    </row>
    <row r="173" spans="2:61" x14ac:dyDescent="0.3">
      <c r="B173" s="37"/>
      <c r="C173" s="41"/>
      <c r="D173" s="77"/>
      <c r="E173" s="523" t="s">
        <v>1355</v>
      </c>
      <c r="F173" s="128" t="s">
        <v>1627</v>
      </c>
      <c r="G173" s="128" t="s">
        <v>524</v>
      </c>
      <c r="H173" s="128" t="s">
        <v>3065</v>
      </c>
      <c r="I173" s="122" t="s">
        <v>3067</v>
      </c>
      <c r="J173" s="488">
        <v>6352.4</v>
      </c>
      <c r="K173" s="614" t="s">
        <v>2996</v>
      </c>
      <c r="L173" s="124"/>
      <c r="M173" s="128" t="s">
        <v>93</v>
      </c>
      <c r="N173" s="128" t="s">
        <v>94</v>
      </c>
      <c r="O173" s="128" t="s">
        <v>119</v>
      </c>
      <c r="P173" s="128" t="s">
        <v>2358</v>
      </c>
      <c r="Q173" s="128" t="s">
        <v>1436</v>
      </c>
      <c r="R173" s="128" t="s">
        <v>2359</v>
      </c>
      <c r="S173" s="128" t="s">
        <v>2360</v>
      </c>
      <c r="T173" s="128" t="s">
        <v>3067</v>
      </c>
      <c r="U173" s="128" t="s">
        <v>3070</v>
      </c>
      <c r="V173" s="128" t="s">
        <v>1437</v>
      </c>
      <c r="W173" s="128" t="s">
        <v>253</v>
      </c>
      <c r="X173" s="128">
        <v>40930.42</v>
      </c>
      <c r="Y173" s="128">
        <v>1227.9100000000001</v>
      </c>
      <c r="Z173" s="128">
        <v>6352.4</v>
      </c>
      <c r="AA173" s="128">
        <v>0</v>
      </c>
      <c r="AB173" s="128">
        <v>0</v>
      </c>
      <c r="AC173" s="128">
        <v>46054.91</v>
      </c>
      <c r="AD173" s="128">
        <v>6352.4</v>
      </c>
      <c r="AE173" s="128">
        <v>0</v>
      </c>
      <c r="AF173" s="128" t="s">
        <v>98</v>
      </c>
      <c r="AG173" s="128" t="s">
        <v>105</v>
      </c>
      <c r="AH173" s="128" t="s">
        <v>2361</v>
      </c>
      <c r="AI173" s="128" t="s">
        <v>2362</v>
      </c>
      <c r="AJ173" s="124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4"/>
      <c r="BC173" s="122" t="s">
        <v>1628</v>
      </c>
      <c r="BD173" s="119" t="s">
        <v>524</v>
      </c>
      <c r="BE173" s="119" t="s">
        <v>3072</v>
      </c>
      <c r="BF173" s="197">
        <v>46054.91</v>
      </c>
      <c r="BG173" s="115"/>
      <c r="BI173" s="424"/>
    </row>
    <row r="174" spans="2:61" x14ac:dyDescent="0.3">
      <c r="B174" s="37"/>
      <c r="C174" s="41"/>
      <c r="D174" s="77"/>
      <c r="E174" s="523" t="s">
        <v>1355</v>
      </c>
      <c r="F174" s="128" t="s">
        <v>1629</v>
      </c>
      <c r="G174" s="128" t="s">
        <v>524</v>
      </c>
      <c r="H174" s="128" t="s">
        <v>3065</v>
      </c>
      <c r="I174" s="122" t="s">
        <v>3067</v>
      </c>
      <c r="J174" s="488">
        <v>8620.7199999999993</v>
      </c>
      <c r="K174" s="614" t="s">
        <v>2996</v>
      </c>
      <c r="L174" s="124"/>
      <c r="M174" s="128" t="s">
        <v>93</v>
      </c>
      <c r="N174" s="128" t="s">
        <v>94</v>
      </c>
      <c r="O174" s="128" t="s">
        <v>178</v>
      </c>
      <c r="P174" s="128" t="s">
        <v>2363</v>
      </c>
      <c r="Q174" s="128" t="s">
        <v>1436</v>
      </c>
      <c r="R174" s="128" t="s">
        <v>2364</v>
      </c>
      <c r="S174" s="128" t="s">
        <v>2365</v>
      </c>
      <c r="T174" s="128" t="s">
        <v>3067</v>
      </c>
      <c r="U174" s="128" t="s">
        <v>3070</v>
      </c>
      <c r="V174" s="128" t="s">
        <v>1437</v>
      </c>
      <c r="W174" s="128" t="s">
        <v>253</v>
      </c>
      <c r="X174" s="128">
        <v>56715.25</v>
      </c>
      <c r="Y174" s="128">
        <v>2835.76</v>
      </c>
      <c r="Z174" s="128">
        <v>8620.7199999999993</v>
      </c>
      <c r="AA174" s="128">
        <v>0</v>
      </c>
      <c r="AB174" s="128">
        <v>0</v>
      </c>
      <c r="AC174" s="128">
        <v>62500.21</v>
      </c>
      <c r="AD174" s="128">
        <v>8620.7199999999993</v>
      </c>
      <c r="AE174" s="128">
        <v>0</v>
      </c>
      <c r="AF174" s="128" t="s">
        <v>98</v>
      </c>
      <c r="AG174" s="128" t="s">
        <v>105</v>
      </c>
      <c r="AH174" s="128" t="s">
        <v>1438</v>
      </c>
      <c r="AI174" s="128" t="s">
        <v>2366</v>
      </c>
      <c r="AJ174" s="124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4"/>
      <c r="BC174" s="122" t="s">
        <v>1632</v>
      </c>
      <c r="BD174" s="119" t="s">
        <v>524</v>
      </c>
      <c r="BE174" s="119" t="s">
        <v>3072</v>
      </c>
      <c r="BF174" s="197">
        <v>62500.21</v>
      </c>
      <c r="BG174" s="115"/>
      <c r="BI174" s="424"/>
    </row>
    <row r="175" spans="2:61" x14ac:dyDescent="0.3">
      <c r="B175" s="37"/>
      <c r="C175" s="41"/>
      <c r="D175" s="77"/>
      <c r="E175" s="523" t="s">
        <v>1355</v>
      </c>
      <c r="F175" s="128" t="s">
        <v>1633</v>
      </c>
      <c r="G175" s="128" t="s">
        <v>524</v>
      </c>
      <c r="H175" s="128" t="s">
        <v>3065</v>
      </c>
      <c r="I175" s="122" t="s">
        <v>3067</v>
      </c>
      <c r="J175" s="488">
        <v>1908.97</v>
      </c>
      <c r="K175" s="614" t="s">
        <v>2996</v>
      </c>
      <c r="L175" s="124"/>
      <c r="M175" s="128" t="s">
        <v>93</v>
      </c>
      <c r="N175" s="128" t="s">
        <v>94</v>
      </c>
      <c r="O175" s="128" t="s">
        <v>95</v>
      </c>
      <c r="P175" s="128" t="s">
        <v>2367</v>
      </c>
      <c r="Q175" s="128" t="s">
        <v>109</v>
      </c>
      <c r="R175" s="128" t="s">
        <v>2368</v>
      </c>
      <c r="S175" s="128" t="s">
        <v>2369</v>
      </c>
      <c r="T175" s="128" t="s">
        <v>3067</v>
      </c>
      <c r="U175" s="128" t="s">
        <v>3069</v>
      </c>
      <c r="V175" s="128" t="s">
        <v>1502</v>
      </c>
      <c r="W175" s="128" t="s">
        <v>141</v>
      </c>
      <c r="X175" s="128">
        <v>18000</v>
      </c>
      <c r="Y175" s="128">
        <v>0</v>
      </c>
      <c r="Z175" s="128">
        <v>2880</v>
      </c>
      <c r="AA175" s="128">
        <v>0</v>
      </c>
      <c r="AB175" s="128">
        <v>0</v>
      </c>
      <c r="AC175" s="128">
        <v>20880</v>
      </c>
      <c r="AD175" s="128">
        <v>2880</v>
      </c>
      <c r="AE175" s="128">
        <v>0</v>
      </c>
      <c r="AF175" s="128" t="s">
        <v>98</v>
      </c>
      <c r="AG175" s="128" t="s">
        <v>105</v>
      </c>
      <c r="AH175" s="128" t="s">
        <v>2370</v>
      </c>
      <c r="AI175" s="128" t="s">
        <v>2371</v>
      </c>
      <c r="AJ175" s="124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4"/>
      <c r="BC175" s="122" t="s">
        <v>1634</v>
      </c>
      <c r="BD175" s="119" t="s">
        <v>524</v>
      </c>
      <c r="BE175" s="119" t="s">
        <v>3072</v>
      </c>
      <c r="BF175" s="197">
        <v>13840</v>
      </c>
      <c r="BG175" s="115"/>
    </row>
    <row r="176" spans="2:61" x14ac:dyDescent="0.3">
      <c r="B176" s="37"/>
      <c r="C176" s="41"/>
      <c r="D176" s="77"/>
      <c r="E176" s="523" t="s">
        <v>1355</v>
      </c>
      <c r="F176" s="128" t="s">
        <v>1635</v>
      </c>
      <c r="G176" s="128" t="s">
        <v>524</v>
      </c>
      <c r="H176" s="128" t="s">
        <v>3065</v>
      </c>
      <c r="I176" s="122" t="s">
        <v>3067</v>
      </c>
      <c r="J176" s="488">
        <v>27440</v>
      </c>
      <c r="K176" s="614" t="s">
        <v>2997</v>
      </c>
      <c r="L176" s="124"/>
      <c r="M176" s="128" t="s">
        <v>93</v>
      </c>
      <c r="N176" s="128" t="s">
        <v>94</v>
      </c>
      <c r="O176" s="128" t="s">
        <v>95</v>
      </c>
      <c r="P176" s="128" t="s">
        <v>2372</v>
      </c>
      <c r="Q176" s="128" t="s">
        <v>109</v>
      </c>
      <c r="R176" s="128" t="s">
        <v>2373</v>
      </c>
      <c r="S176" s="128" t="s">
        <v>2374</v>
      </c>
      <c r="T176" s="128" t="s">
        <v>3067</v>
      </c>
      <c r="U176" s="128" t="s">
        <v>3069</v>
      </c>
      <c r="V176" s="128" t="s">
        <v>1502</v>
      </c>
      <c r="W176" s="128" t="s">
        <v>141</v>
      </c>
      <c r="X176" s="128">
        <v>171500</v>
      </c>
      <c r="Y176" s="128">
        <v>0</v>
      </c>
      <c r="Z176" s="128">
        <v>27440</v>
      </c>
      <c r="AA176" s="128">
        <v>0</v>
      </c>
      <c r="AB176" s="128">
        <v>0</v>
      </c>
      <c r="AC176" s="128">
        <v>198940</v>
      </c>
      <c r="AD176" s="128">
        <v>27440</v>
      </c>
      <c r="AE176" s="128">
        <v>0</v>
      </c>
      <c r="AF176" s="128" t="s">
        <v>98</v>
      </c>
      <c r="AG176" s="128" t="s">
        <v>105</v>
      </c>
      <c r="AH176" s="128" t="s">
        <v>2375</v>
      </c>
      <c r="AI176" s="128" t="s">
        <v>2376</v>
      </c>
      <c r="AJ176" s="124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4"/>
      <c r="BC176" s="122" t="s">
        <v>1636</v>
      </c>
      <c r="BD176" s="119" t="s">
        <v>524</v>
      </c>
      <c r="BE176" s="119" t="s">
        <v>3072</v>
      </c>
      <c r="BF176" s="197">
        <v>198940</v>
      </c>
      <c r="BG176" s="115"/>
    </row>
    <row r="177" spans="1:61" x14ac:dyDescent="0.3">
      <c r="B177" s="37"/>
      <c r="C177" s="41"/>
      <c r="D177" s="77"/>
      <c r="E177" s="523" t="s">
        <v>1355</v>
      </c>
      <c r="F177" s="128" t="s">
        <v>1637</v>
      </c>
      <c r="G177" s="128" t="s">
        <v>524</v>
      </c>
      <c r="H177" s="128" t="s">
        <v>3066</v>
      </c>
      <c r="I177" s="122" t="s">
        <v>3067</v>
      </c>
      <c r="J177" s="488">
        <v>4.8</v>
      </c>
      <c r="K177" s="614" t="s">
        <v>2997</v>
      </c>
      <c r="L177" s="124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4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4"/>
      <c r="BC177" s="122" t="s">
        <v>1638</v>
      </c>
      <c r="BD177" s="119" t="s">
        <v>524</v>
      </c>
      <c r="BE177" s="119" t="s">
        <v>3072</v>
      </c>
      <c r="BF177" s="197">
        <v>30</v>
      </c>
      <c r="BG177" s="115"/>
    </row>
    <row r="178" spans="1:61" ht="15" thickBot="1" x14ac:dyDescent="0.35">
      <c r="B178" s="37"/>
      <c r="C178" s="41"/>
      <c r="D178" s="77"/>
      <c r="E178" s="524"/>
      <c r="F178" s="525"/>
      <c r="G178" s="526"/>
      <c r="H178" s="526"/>
      <c r="I178" s="135"/>
      <c r="J178" s="527"/>
      <c r="K178" s="616"/>
      <c r="L178" s="137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7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7"/>
      <c r="BC178" s="135" t="s">
        <v>1638</v>
      </c>
      <c r="BD178" s="132" t="s">
        <v>524</v>
      </c>
      <c r="BE178" s="132" t="s">
        <v>3073</v>
      </c>
      <c r="BF178" s="528">
        <v>4.8</v>
      </c>
      <c r="BG178" s="115"/>
    </row>
    <row r="179" spans="1:61" x14ac:dyDescent="0.3">
      <c r="B179" s="37"/>
      <c r="C179" s="41"/>
      <c r="D179" s="77"/>
      <c r="E179" s="516"/>
      <c r="F179" s="456"/>
      <c r="G179" s="517"/>
      <c r="H179" s="517"/>
      <c r="I179" s="122"/>
      <c r="J179" s="518"/>
      <c r="K179" s="615"/>
      <c r="L179" s="124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4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4"/>
      <c r="BC179" s="122"/>
      <c r="BD179" s="119"/>
      <c r="BE179" s="119"/>
      <c r="BF179" s="521"/>
      <c r="BG179" s="115"/>
    </row>
    <row r="180" spans="1:61" x14ac:dyDescent="0.3">
      <c r="B180" s="37"/>
      <c r="C180" s="41"/>
      <c r="D180" s="77"/>
      <c r="E180" s="433"/>
      <c r="F180" s="434"/>
      <c r="G180" s="435"/>
      <c r="H180" s="436" t="s">
        <v>1642</v>
      </c>
      <c r="I180" s="435"/>
      <c r="J180" s="437">
        <f>SUM(J16:J177)</f>
        <v>1291866.2001000005</v>
      </c>
      <c r="K180" s="617"/>
      <c r="L180" s="438"/>
      <c r="M180" s="435"/>
      <c r="N180" s="435"/>
      <c r="O180" s="435"/>
      <c r="P180" s="435"/>
      <c r="Q180" s="435"/>
      <c r="R180" s="435"/>
      <c r="S180" s="435"/>
      <c r="T180" s="435"/>
      <c r="U180" s="435"/>
      <c r="V180" s="435"/>
      <c r="W180" s="435"/>
      <c r="X180" s="435"/>
      <c r="Y180" s="435"/>
      <c r="Z180" s="435"/>
      <c r="AA180" s="435"/>
      <c r="AB180" s="435"/>
      <c r="AC180" s="435"/>
      <c r="AD180" s="435"/>
      <c r="AE180" s="435"/>
      <c r="AF180" s="435"/>
      <c r="AG180" s="435"/>
      <c r="AH180" s="435"/>
      <c r="AI180" s="435"/>
      <c r="AJ180" s="438"/>
      <c r="AK180" s="435"/>
      <c r="AL180" s="435"/>
      <c r="AM180" s="435"/>
      <c r="AN180" s="435"/>
      <c r="AO180" s="435"/>
      <c r="AP180" s="435"/>
      <c r="AQ180" s="435"/>
      <c r="AR180" s="435"/>
      <c r="AS180" s="435"/>
      <c r="AT180" s="435"/>
      <c r="AU180" s="435"/>
      <c r="AV180" s="435"/>
      <c r="AW180" s="435"/>
      <c r="AX180" s="435"/>
      <c r="AY180" s="435"/>
      <c r="AZ180" s="435"/>
      <c r="BA180" s="435"/>
      <c r="BB180" s="439"/>
      <c r="BC180" s="430"/>
      <c r="BD180" s="431"/>
      <c r="BE180" s="431"/>
      <c r="BF180" s="432"/>
      <c r="BG180" s="115"/>
    </row>
    <row r="181" spans="1:61" x14ac:dyDescent="0.3">
      <c r="B181" s="37"/>
      <c r="C181" s="41"/>
      <c r="D181" s="77"/>
      <c r="E181" s="255"/>
      <c r="F181" s="255"/>
      <c r="G181" s="255"/>
      <c r="H181" s="440"/>
      <c r="I181" s="440"/>
      <c r="J181" s="441"/>
      <c r="K181" s="618"/>
      <c r="L181" s="428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428"/>
      <c r="AK181" s="255"/>
      <c r="AL181" s="255"/>
      <c r="AM181" s="255"/>
      <c r="AN181" s="255"/>
      <c r="AO181" s="255"/>
      <c r="AP181" s="255"/>
      <c r="AQ181" s="255"/>
      <c r="AR181" s="255"/>
      <c r="AS181" s="255"/>
      <c r="AT181" s="255"/>
      <c r="AU181" s="255"/>
      <c r="AV181" s="255"/>
      <c r="AW181" s="255"/>
      <c r="AX181" s="255"/>
      <c r="AY181" s="255"/>
      <c r="AZ181" s="255"/>
      <c r="BA181" s="255"/>
      <c r="BB181" s="429"/>
      <c r="BC181" s="430"/>
      <c r="BD181" s="431"/>
      <c r="BE181" s="431"/>
      <c r="BF181" s="432"/>
      <c r="BG181" s="115"/>
    </row>
    <row r="182" spans="1:61" ht="15" thickBot="1" x14ac:dyDescent="0.35">
      <c r="B182" s="37"/>
      <c r="C182" s="41"/>
      <c r="D182" s="77"/>
      <c r="E182" s="442"/>
      <c r="F182" s="443"/>
      <c r="G182" s="444"/>
      <c r="H182" s="514" t="s">
        <v>1643</v>
      </c>
      <c r="I182" s="515"/>
      <c r="J182" s="445">
        <f>+J180</f>
        <v>1291866.2001000005</v>
      </c>
      <c r="K182" s="614"/>
      <c r="L182" s="446"/>
      <c r="M182" s="444"/>
      <c r="N182" s="444"/>
      <c r="O182" s="444"/>
      <c r="P182" s="444"/>
      <c r="Q182" s="444"/>
      <c r="R182" s="444"/>
      <c r="S182" s="444"/>
      <c r="T182" s="444"/>
      <c r="U182" s="444"/>
      <c r="V182" s="444"/>
      <c r="W182" s="444"/>
      <c r="X182" s="444"/>
      <c r="Y182" s="444"/>
      <c r="Z182" s="444"/>
      <c r="AA182" s="444"/>
      <c r="AB182" s="444"/>
      <c r="AC182" s="444"/>
      <c r="AD182" s="444"/>
      <c r="AE182" s="444"/>
      <c r="AF182" s="444"/>
      <c r="AG182" s="444"/>
      <c r="AH182" s="444"/>
      <c r="AI182" s="444"/>
      <c r="AJ182" s="446"/>
      <c r="AK182" s="444"/>
      <c r="AL182" s="444"/>
      <c r="AM182" s="444"/>
      <c r="AN182" s="444"/>
      <c r="AO182" s="444"/>
      <c r="AP182" s="444"/>
      <c r="AQ182" s="444"/>
      <c r="AR182" s="444"/>
      <c r="AS182" s="444"/>
      <c r="AT182" s="444"/>
      <c r="AU182" s="444"/>
      <c r="AV182" s="444"/>
      <c r="AW182" s="444"/>
      <c r="AX182" s="444"/>
      <c r="AY182" s="444"/>
      <c r="AZ182" s="444"/>
      <c r="BA182" s="444"/>
      <c r="BB182" s="439"/>
      <c r="BC182" s="417"/>
      <c r="BD182" s="417"/>
      <c r="BE182" s="447"/>
      <c r="BF182" s="448"/>
      <c r="BG182" s="115"/>
    </row>
    <row r="183" spans="1:61" ht="15" thickTop="1" x14ac:dyDescent="0.3">
      <c r="B183" s="37"/>
      <c r="C183" s="41"/>
      <c r="D183" s="77"/>
      <c r="E183" s="122"/>
      <c r="F183" s="122"/>
      <c r="G183" s="122"/>
      <c r="H183" s="122"/>
      <c r="I183" s="122"/>
      <c r="J183" s="449"/>
      <c r="K183" s="615"/>
      <c r="L183" s="124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4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429"/>
      <c r="BC183" s="417"/>
      <c r="BD183" s="417"/>
      <c r="BE183" s="447"/>
      <c r="BF183" s="448"/>
      <c r="BG183" s="115"/>
      <c r="BH183" s="37"/>
    </row>
    <row r="184" spans="1:61" ht="15" thickBot="1" x14ac:dyDescent="0.35">
      <c r="B184" s="37"/>
      <c r="C184" s="47"/>
      <c r="D184" s="48"/>
      <c r="E184" s="135"/>
      <c r="F184" s="135"/>
      <c r="G184" s="135"/>
      <c r="H184" s="135"/>
      <c r="I184" s="135"/>
      <c r="J184" s="450"/>
      <c r="K184" s="616"/>
      <c r="L184" s="137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7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451"/>
      <c r="BC184" s="452"/>
      <c r="BD184" s="452"/>
      <c r="BE184" s="453"/>
      <c r="BF184" s="454"/>
      <c r="BG184" s="455"/>
      <c r="BH184" s="37"/>
    </row>
    <row r="185" spans="1:61" x14ac:dyDescent="0.3">
      <c r="A185" s="430"/>
      <c r="B185" s="77"/>
      <c r="C185" s="77"/>
      <c r="D185" s="77"/>
      <c r="E185" s="122"/>
      <c r="F185" s="122"/>
      <c r="G185" s="122"/>
      <c r="H185" s="122"/>
      <c r="I185" s="122"/>
      <c r="J185" s="449"/>
      <c r="K185" s="615"/>
      <c r="L185" s="124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4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429"/>
      <c r="BC185" s="417"/>
      <c r="BD185" s="417"/>
      <c r="BE185" s="447"/>
      <c r="BF185" s="448"/>
      <c r="BG185" s="447"/>
      <c r="BH185" s="77"/>
      <c r="BI185" s="77"/>
    </row>
    <row r="186" spans="1:61" x14ac:dyDescent="0.3">
      <c r="A186" s="430"/>
      <c r="B186" s="77"/>
      <c r="C186" s="77"/>
      <c r="D186" s="77"/>
      <c r="E186" s="427"/>
      <c r="F186" s="456"/>
      <c r="G186" s="122"/>
      <c r="H186" s="122"/>
      <c r="I186" s="122"/>
      <c r="J186" s="457"/>
      <c r="K186" s="619"/>
      <c r="L186" s="458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4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459"/>
      <c r="BC186" s="417"/>
      <c r="BD186" s="417"/>
      <c r="BE186" s="447"/>
      <c r="BF186" s="448"/>
      <c r="BG186" s="447"/>
      <c r="BH186" s="77"/>
      <c r="BI186" s="77"/>
    </row>
    <row r="187" spans="1:61" x14ac:dyDescent="0.3">
      <c r="A187" s="430"/>
      <c r="B187" s="96"/>
      <c r="C187" s="96"/>
      <c r="D187" s="96"/>
      <c r="E187" s="460"/>
      <c r="F187" s="460"/>
      <c r="G187" s="460"/>
      <c r="H187" s="460"/>
      <c r="I187" s="460"/>
      <c r="J187" s="461"/>
      <c r="K187" s="620"/>
      <c r="L187" s="124"/>
      <c r="M187" s="460"/>
      <c r="N187" s="460"/>
      <c r="O187" s="460"/>
      <c r="P187" s="460"/>
      <c r="Q187" s="460"/>
      <c r="R187" s="460"/>
      <c r="S187" s="460"/>
      <c r="T187" s="460"/>
      <c r="U187" s="460"/>
      <c r="V187" s="460"/>
      <c r="W187" s="460"/>
      <c r="X187" s="460"/>
      <c r="Y187" s="460"/>
      <c r="Z187" s="460"/>
      <c r="AA187" s="460"/>
      <c r="AB187" s="460"/>
      <c r="AC187" s="460"/>
      <c r="AD187" s="460"/>
      <c r="AE187" s="460"/>
      <c r="AF187" s="460"/>
      <c r="AG187" s="460"/>
      <c r="AH187" s="460"/>
      <c r="AI187" s="460"/>
      <c r="AJ187" s="124"/>
      <c r="AK187" s="460"/>
      <c r="AL187" s="460"/>
      <c r="AM187" s="460"/>
      <c r="AN187" s="460"/>
      <c r="AO187" s="460"/>
      <c r="AP187" s="460"/>
      <c r="AQ187" s="460"/>
      <c r="AR187" s="460"/>
      <c r="AS187" s="460"/>
      <c r="AT187" s="460"/>
      <c r="AU187" s="460"/>
      <c r="AV187" s="460"/>
      <c r="AW187" s="460"/>
      <c r="AX187" s="460"/>
      <c r="AY187" s="460"/>
      <c r="AZ187" s="460"/>
      <c r="BA187" s="460"/>
      <c r="BB187" s="429"/>
      <c r="BC187" s="463"/>
      <c r="BD187" s="463"/>
      <c r="BE187" s="464"/>
      <c r="BF187" s="465"/>
      <c r="BG187" s="464"/>
      <c r="BH187" s="96"/>
      <c r="BI187" s="96"/>
    </row>
    <row r="188" spans="1:61" x14ac:dyDescent="0.3">
      <c r="A188" s="430"/>
      <c r="B188" s="96"/>
      <c r="C188" s="96"/>
      <c r="D188" s="96"/>
      <c r="E188" s="462"/>
      <c r="F188" s="466"/>
      <c r="G188" s="460"/>
      <c r="H188" s="460"/>
      <c r="I188" s="460"/>
      <c r="J188" s="461"/>
      <c r="K188" s="620"/>
      <c r="L188" s="124"/>
      <c r="M188" s="460"/>
      <c r="N188" s="460"/>
      <c r="O188" s="460"/>
      <c r="P188" s="460"/>
      <c r="Q188" s="460"/>
      <c r="R188" s="460"/>
      <c r="S188" s="460"/>
      <c r="T188" s="460"/>
      <c r="U188" s="460"/>
      <c r="V188" s="460"/>
      <c r="W188" s="460"/>
      <c r="X188" s="460"/>
      <c r="Y188" s="460"/>
      <c r="Z188" s="460"/>
      <c r="AA188" s="460"/>
      <c r="AB188" s="460"/>
      <c r="AC188" s="460"/>
      <c r="AD188" s="460"/>
      <c r="AE188" s="460"/>
      <c r="AF188" s="460"/>
      <c r="AG188" s="460"/>
      <c r="AH188" s="460"/>
      <c r="AI188" s="460"/>
      <c r="AJ188" s="124"/>
      <c r="AK188" s="460"/>
      <c r="AL188" s="460"/>
      <c r="AM188" s="460"/>
      <c r="AN188" s="460"/>
      <c r="AO188" s="460"/>
      <c r="AP188" s="460"/>
      <c r="AQ188" s="460"/>
      <c r="AR188" s="460"/>
      <c r="AS188" s="460"/>
      <c r="AT188" s="460"/>
      <c r="AU188" s="460"/>
      <c r="AV188" s="460"/>
      <c r="AW188" s="460"/>
      <c r="AX188" s="460"/>
      <c r="AY188" s="460"/>
      <c r="AZ188" s="460"/>
      <c r="BA188" s="460"/>
      <c r="BB188" s="429"/>
      <c r="BC188" s="463"/>
      <c r="BD188" s="463"/>
      <c r="BE188" s="464"/>
      <c r="BF188" s="465"/>
      <c r="BG188" s="464"/>
      <c r="BH188" s="96"/>
      <c r="BI188" s="96"/>
    </row>
    <row r="189" spans="1:61" x14ac:dyDescent="0.3">
      <c r="A189" s="430"/>
      <c r="B189" s="96"/>
      <c r="C189" s="96"/>
      <c r="D189" s="96"/>
      <c r="E189" s="462"/>
      <c r="F189" s="466"/>
      <c r="G189" s="467"/>
      <c r="H189" s="467"/>
      <c r="I189" s="467"/>
      <c r="J189" s="468"/>
      <c r="K189" s="620"/>
      <c r="L189" s="426"/>
      <c r="M189" s="467"/>
      <c r="N189" s="467"/>
      <c r="O189" s="467"/>
      <c r="P189" s="467"/>
      <c r="Q189" s="467"/>
      <c r="R189" s="467"/>
      <c r="S189" s="467"/>
      <c r="T189" s="467"/>
      <c r="U189" s="467"/>
      <c r="V189" s="467"/>
      <c r="W189" s="467"/>
      <c r="X189" s="467"/>
      <c r="Y189" s="467"/>
      <c r="Z189" s="467"/>
      <c r="AA189" s="467"/>
      <c r="AB189" s="467"/>
      <c r="AC189" s="467"/>
      <c r="AD189" s="467"/>
      <c r="AE189" s="467"/>
      <c r="AF189" s="467"/>
      <c r="AG189" s="467"/>
      <c r="AH189" s="467"/>
      <c r="AI189" s="467"/>
      <c r="AJ189" s="426"/>
      <c r="AK189" s="467"/>
      <c r="AL189" s="467"/>
      <c r="AM189" s="467"/>
      <c r="AN189" s="467"/>
      <c r="AO189" s="467"/>
      <c r="AP189" s="467"/>
      <c r="AQ189" s="467"/>
      <c r="AR189" s="467"/>
      <c r="AS189" s="467"/>
      <c r="AT189" s="467"/>
      <c r="AU189" s="467"/>
      <c r="AV189" s="467"/>
      <c r="AW189" s="467"/>
      <c r="AX189" s="467"/>
      <c r="AY189" s="467"/>
      <c r="AZ189" s="467"/>
      <c r="BA189" s="467"/>
      <c r="BB189" s="469"/>
      <c r="BC189" s="463"/>
      <c r="BD189" s="463"/>
      <c r="BE189" s="96"/>
      <c r="BF189" s="470"/>
      <c r="BG189" s="96"/>
      <c r="BH189" s="96"/>
      <c r="BI189" s="96"/>
    </row>
    <row r="190" spans="1:61" x14ac:dyDescent="0.3">
      <c r="A190" s="430"/>
      <c r="B190" s="96"/>
      <c r="C190" s="96"/>
      <c r="D190" s="96"/>
      <c r="E190" s="462"/>
      <c r="F190" s="466"/>
      <c r="G190" s="467"/>
      <c r="H190" s="467"/>
      <c r="I190" s="467"/>
      <c r="J190" s="468"/>
      <c r="K190" s="620"/>
      <c r="L190" s="426"/>
      <c r="M190" s="467"/>
      <c r="N190" s="467"/>
      <c r="O190" s="467"/>
      <c r="P190" s="467"/>
      <c r="Q190" s="467"/>
      <c r="R190" s="467"/>
      <c r="S190" s="467"/>
      <c r="T190" s="467"/>
      <c r="U190" s="467"/>
      <c r="V190" s="467"/>
      <c r="W190" s="467"/>
      <c r="X190" s="467"/>
      <c r="Y190" s="467"/>
      <c r="Z190" s="467"/>
      <c r="AA190" s="467"/>
      <c r="AB190" s="467"/>
      <c r="AC190" s="467"/>
      <c r="AD190" s="467"/>
      <c r="AE190" s="467"/>
      <c r="AF190" s="467"/>
      <c r="AG190" s="467"/>
      <c r="AH190" s="467"/>
      <c r="AI190" s="467"/>
      <c r="AJ190" s="426"/>
      <c r="AK190" s="467"/>
      <c r="AL190" s="467"/>
      <c r="AM190" s="467"/>
      <c r="AN190" s="467"/>
      <c r="AO190" s="467"/>
      <c r="AP190" s="467"/>
      <c r="AQ190" s="467"/>
      <c r="AR190" s="467"/>
      <c r="AS190" s="467"/>
      <c r="AT190" s="467"/>
      <c r="AU190" s="467"/>
      <c r="AV190" s="467"/>
      <c r="AW190" s="467"/>
      <c r="AX190" s="467"/>
      <c r="AY190" s="467"/>
      <c r="AZ190" s="467"/>
      <c r="BA190" s="467"/>
      <c r="BB190" s="469"/>
      <c r="BC190" s="463"/>
      <c r="BD190" s="463"/>
      <c r="BE190" s="96"/>
      <c r="BF190" s="470"/>
      <c r="BG190" s="96"/>
      <c r="BH190" s="96"/>
      <c r="BI190" s="96"/>
    </row>
    <row r="191" spans="1:61" x14ac:dyDescent="0.3">
      <c r="A191" s="430"/>
      <c r="B191" s="96"/>
      <c r="C191" s="96"/>
      <c r="D191" s="96"/>
      <c r="E191" s="462"/>
      <c r="F191" s="466"/>
      <c r="G191" s="467"/>
      <c r="H191" s="467"/>
      <c r="I191" s="467"/>
      <c r="J191" s="468"/>
      <c r="K191" s="620"/>
      <c r="L191" s="426"/>
      <c r="M191" s="467"/>
      <c r="N191" s="467"/>
      <c r="O191" s="467"/>
      <c r="P191" s="467"/>
      <c r="Q191" s="467"/>
      <c r="R191" s="467"/>
      <c r="S191" s="467"/>
      <c r="T191" s="467"/>
      <c r="U191" s="467"/>
      <c r="V191" s="467"/>
      <c r="W191" s="467"/>
      <c r="X191" s="467"/>
      <c r="Y191" s="467"/>
      <c r="Z191" s="467"/>
      <c r="AA191" s="467"/>
      <c r="AB191" s="467"/>
      <c r="AC191" s="467"/>
      <c r="AD191" s="467"/>
      <c r="AE191" s="467"/>
      <c r="AF191" s="467"/>
      <c r="AG191" s="467"/>
      <c r="AH191" s="467"/>
      <c r="AI191" s="467"/>
      <c r="AJ191" s="426"/>
      <c r="AK191" s="467"/>
      <c r="AL191" s="467"/>
      <c r="AM191" s="467"/>
      <c r="AN191" s="467"/>
      <c r="AO191" s="467"/>
      <c r="AP191" s="467"/>
      <c r="AQ191" s="467"/>
      <c r="AR191" s="467"/>
      <c r="AS191" s="467"/>
      <c r="AT191" s="467"/>
      <c r="AU191" s="467"/>
      <c r="AV191" s="467"/>
      <c r="AW191" s="467"/>
      <c r="AX191" s="467"/>
      <c r="AY191" s="467"/>
      <c r="AZ191" s="467"/>
      <c r="BA191" s="467"/>
      <c r="BB191" s="469"/>
      <c r="BC191" s="463"/>
      <c r="BD191" s="463"/>
      <c r="BE191" s="96"/>
      <c r="BF191" s="470"/>
      <c r="BG191" s="96"/>
      <c r="BH191" s="96"/>
      <c r="BI191" s="96"/>
    </row>
    <row r="192" spans="1:61" x14ac:dyDescent="0.3">
      <c r="A192" s="430"/>
      <c r="B192" s="96"/>
      <c r="C192" s="96"/>
      <c r="D192" s="96"/>
      <c r="E192" s="467"/>
      <c r="F192" s="467"/>
      <c r="G192" s="467"/>
      <c r="H192" s="467"/>
      <c r="I192" s="471"/>
      <c r="J192" s="468"/>
      <c r="K192" s="621"/>
      <c r="L192" s="472"/>
      <c r="M192" s="471"/>
      <c r="N192" s="471"/>
      <c r="O192" s="471"/>
      <c r="P192" s="471"/>
      <c r="Q192" s="471"/>
      <c r="R192" s="471"/>
      <c r="S192" s="471"/>
      <c r="T192" s="471"/>
      <c r="U192" s="471"/>
      <c r="V192" s="473"/>
      <c r="W192" s="467"/>
      <c r="X192" s="471"/>
      <c r="Y192" s="467"/>
      <c r="Z192" s="467"/>
      <c r="AA192" s="467"/>
      <c r="AB192" s="467"/>
      <c r="AC192" s="467"/>
      <c r="AD192" s="467"/>
      <c r="AE192" s="467"/>
      <c r="AF192" s="467"/>
      <c r="AG192" s="467"/>
      <c r="AH192" s="467"/>
      <c r="AI192" s="467"/>
      <c r="AJ192" s="426"/>
      <c r="AK192" s="467"/>
      <c r="AL192" s="467"/>
      <c r="AM192" s="467"/>
      <c r="AN192" s="467"/>
      <c r="AO192" s="467"/>
      <c r="AP192" s="467"/>
      <c r="AQ192" s="467"/>
      <c r="AR192" s="467"/>
      <c r="AS192" s="467"/>
      <c r="AT192" s="467"/>
      <c r="AU192" s="467"/>
      <c r="AV192" s="467"/>
      <c r="AW192" s="467"/>
      <c r="AX192" s="467"/>
      <c r="AY192" s="467"/>
      <c r="AZ192" s="467"/>
      <c r="BA192" s="467"/>
      <c r="BB192" s="469"/>
      <c r="BC192" s="474"/>
      <c r="BD192" s="474"/>
      <c r="BE192" s="430"/>
      <c r="BF192" s="475"/>
      <c r="BG192" s="430"/>
      <c r="BH192" s="430"/>
      <c r="BI192" s="430"/>
    </row>
    <row r="193" spans="1:61" x14ac:dyDescent="0.3">
      <c r="A193" s="430"/>
      <c r="B193" s="96"/>
      <c r="C193" s="96"/>
      <c r="D193" s="96"/>
      <c r="E193" s="467"/>
      <c r="F193" s="467"/>
      <c r="G193" s="467"/>
      <c r="H193" s="467"/>
      <c r="I193" s="467"/>
      <c r="J193" s="468"/>
      <c r="K193" s="621"/>
      <c r="L193" s="472"/>
      <c r="M193" s="471"/>
      <c r="N193" s="471"/>
      <c r="O193" s="467"/>
      <c r="P193" s="467"/>
      <c r="Q193" s="467"/>
      <c r="R193" s="467"/>
      <c r="S193" s="467"/>
      <c r="T193" s="471"/>
      <c r="U193" s="467"/>
      <c r="V193" s="473"/>
      <c r="W193" s="467"/>
      <c r="X193" s="467"/>
      <c r="Y193" s="467"/>
      <c r="Z193" s="467"/>
      <c r="AA193" s="467"/>
      <c r="AB193" s="476"/>
      <c r="AC193" s="467"/>
      <c r="AD193" s="467"/>
      <c r="AE193" s="467"/>
      <c r="AF193" s="467"/>
      <c r="AG193" s="467"/>
      <c r="AH193" s="467"/>
      <c r="AI193" s="467"/>
      <c r="AJ193" s="426"/>
      <c r="AK193" s="467"/>
      <c r="AL193" s="467"/>
      <c r="AM193" s="467"/>
      <c r="AN193" s="467"/>
      <c r="AO193" s="467"/>
      <c r="AP193" s="467"/>
      <c r="AQ193" s="467"/>
      <c r="AR193" s="467"/>
      <c r="AS193" s="467"/>
      <c r="AT193" s="467"/>
      <c r="AU193" s="467"/>
      <c r="AV193" s="467"/>
      <c r="AW193" s="467"/>
      <c r="AX193" s="467"/>
      <c r="AY193" s="467"/>
      <c r="AZ193" s="467"/>
      <c r="BA193" s="467"/>
      <c r="BB193" s="469"/>
      <c r="BC193" s="474"/>
      <c r="BD193" s="474"/>
      <c r="BE193" s="430"/>
      <c r="BF193" s="475"/>
      <c r="BG193" s="430"/>
      <c r="BH193" s="430"/>
      <c r="BI193" s="430"/>
    </row>
    <row r="194" spans="1:61" x14ac:dyDescent="0.3">
      <c r="A194" s="430"/>
      <c r="B194" s="96"/>
      <c r="C194" s="96"/>
      <c r="D194" s="96"/>
      <c r="E194" s="467"/>
      <c r="F194" s="467"/>
      <c r="G194" s="467"/>
      <c r="H194" s="467"/>
      <c r="I194" s="467"/>
      <c r="J194" s="468"/>
      <c r="K194" s="621"/>
      <c r="L194" s="472"/>
      <c r="M194" s="471"/>
      <c r="N194" s="471"/>
      <c r="O194" s="467"/>
      <c r="P194" s="467"/>
      <c r="Q194" s="467"/>
      <c r="R194" s="467"/>
      <c r="S194" s="467"/>
      <c r="T194" s="471"/>
      <c r="U194" s="467"/>
      <c r="V194" s="473"/>
      <c r="W194" s="467"/>
      <c r="X194" s="467"/>
      <c r="Y194" s="467"/>
      <c r="Z194" s="467"/>
      <c r="AA194" s="467"/>
      <c r="AB194" s="476"/>
      <c r="AC194" s="467"/>
      <c r="AD194" s="467"/>
      <c r="AE194" s="467"/>
      <c r="AF194" s="467"/>
      <c r="AG194" s="467"/>
      <c r="AH194" s="467"/>
      <c r="AI194" s="467"/>
      <c r="AJ194" s="426"/>
      <c r="AK194" s="467"/>
      <c r="AL194" s="467"/>
      <c r="AM194" s="467"/>
      <c r="AN194" s="467"/>
      <c r="AO194" s="467"/>
      <c r="AP194" s="467"/>
      <c r="AQ194" s="467"/>
      <c r="AR194" s="467"/>
      <c r="AS194" s="467"/>
      <c r="AT194" s="467"/>
      <c r="AU194" s="467"/>
      <c r="AV194" s="467"/>
      <c r="AW194" s="467"/>
      <c r="AX194" s="467"/>
      <c r="AY194" s="467"/>
      <c r="AZ194" s="467"/>
      <c r="BA194" s="467"/>
      <c r="BB194" s="469"/>
      <c r="BC194" s="474"/>
      <c r="BD194" s="474"/>
      <c r="BE194" s="430"/>
      <c r="BF194" s="475"/>
      <c r="BG194" s="430"/>
      <c r="BH194" s="430"/>
      <c r="BI194" s="430"/>
    </row>
    <row r="195" spans="1:61" x14ac:dyDescent="0.3">
      <c r="A195" s="430"/>
      <c r="B195" s="96"/>
      <c r="C195" s="96"/>
      <c r="D195" s="96"/>
      <c r="E195" s="467"/>
      <c r="F195" s="467"/>
      <c r="G195" s="467"/>
      <c r="H195" s="467"/>
      <c r="I195" s="467"/>
      <c r="J195" s="468"/>
      <c r="K195" s="621"/>
      <c r="L195" s="472"/>
      <c r="M195" s="471"/>
      <c r="N195" s="471"/>
      <c r="O195" s="467"/>
      <c r="P195" s="467"/>
      <c r="Q195" s="467"/>
      <c r="R195" s="467"/>
      <c r="S195" s="467"/>
      <c r="T195" s="471"/>
      <c r="U195" s="467"/>
      <c r="V195" s="473"/>
      <c r="W195" s="467"/>
      <c r="X195" s="467"/>
      <c r="Y195" s="467"/>
      <c r="Z195" s="467"/>
      <c r="AA195" s="467"/>
      <c r="AB195" s="476"/>
      <c r="AC195" s="467"/>
      <c r="AD195" s="467"/>
      <c r="AE195" s="467"/>
      <c r="AF195" s="467"/>
      <c r="AG195" s="467"/>
      <c r="AH195" s="467"/>
      <c r="AI195" s="467"/>
      <c r="AJ195" s="426"/>
      <c r="AK195" s="467"/>
      <c r="AL195" s="467"/>
      <c r="AM195" s="467"/>
      <c r="AN195" s="467"/>
      <c r="AO195" s="467"/>
      <c r="AP195" s="467"/>
      <c r="AQ195" s="467"/>
      <c r="AR195" s="467"/>
      <c r="AS195" s="467"/>
      <c r="AT195" s="467"/>
      <c r="AU195" s="467"/>
      <c r="AV195" s="467"/>
      <c r="AW195" s="467"/>
      <c r="AX195" s="467"/>
      <c r="AY195" s="467"/>
      <c r="AZ195" s="467"/>
      <c r="BA195" s="467"/>
      <c r="BB195" s="469"/>
      <c r="BC195" s="474"/>
      <c r="BD195" s="474"/>
      <c r="BE195" s="430"/>
      <c r="BF195" s="475"/>
      <c r="BG195" s="430"/>
      <c r="BH195" s="430"/>
      <c r="BI195" s="430"/>
    </row>
    <row r="196" spans="1:61" x14ac:dyDescent="0.3">
      <c r="A196" s="430"/>
      <c r="B196" s="96"/>
      <c r="C196" s="96"/>
      <c r="D196" s="96"/>
      <c r="E196" s="467"/>
      <c r="F196" s="467"/>
      <c r="G196" s="467"/>
      <c r="H196" s="467"/>
      <c r="I196" s="467"/>
      <c r="J196" s="468"/>
      <c r="K196" s="621"/>
      <c r="L196" s="472"/>
      <c r="M196" s="467"/>
      <c r="N196" s="471"/>
      <c r="O196" s="471"/>
      <c r="P196" s="467"/>
      <c r="Q196" s="467"/>
      <c r="R196" s="467"/>
      <c r="S196" s="467"/>
      <c r="T196" s="467"/>
      <c r="U196" s="471"/>
      <c r="V196" s="467"/>
      <c r="W196" s="473"/>
      <c r="X196" s="467"/>
      <c r="Y196" s="471"/>
      <c r="Z196" s="467"/>
      <c r="AA196" s="467"/>
      <c r="AB196" s="467"/>
      <c r="AC196" s="467"/>
      <c r="AD196" s="467"/>
      <c r="AE196" s="467"/>
      <c r="AF196" s="467"/>
      <c r="AG196" s="467"/>
      <c r="AH196" s="467"/>
      <c r="AI196" s="467"/>
      <c r="AJ196" s="426"/>
      <c r="AK196" s="467"/>
      <c r="AL196" s="467"/>
      <c r="AM196" s="467"/>
      <c r="AN196" s="467"/>
      <c r="AO196" s="467"/>
      <c r="AP196" s="467"/>
      <c r="AQ196" s="467"/>
      <c r="AR196" s="467"/>
      <c r="AS196" s="467"/>
      <c r="AT196" s="467"/>
      <c r="AU196" s="467"/>
      <c r="AV196" s="467"/>
      <c r="AW196" s="467"/>
      <c r="AX196" s="467"/>
      <c r="AY196" s="467"/>
      <c r="AZ196" s="467"/>
      <c r="BA196" s="467"/>
      <c r="BB196" s="469"/>
      <c r="BC196" s="474"/>
      <c r="BD196" s="474"/>
      <c r="BE196" s="430"/>
      <c r="BF196" s="475"/>
      <c r="BG196" s="430"/>
      <c r="BH196" s="430"/>
      <c r="BI196" s="430"/>
    </row>
    <row r="197" spans="1:61" x14ac:dyDescent="0.3">
      <c r="A197" s="430"/>
      <c r="B197" s="96"/>
      <c r="C197" s="96"/>
      <c r="D197" s="96"/>
      <c r="E197" s="467"/>
      <c r="F197" s="467"/>
      <c r="G197" s="467"/>
      <c r="H197" s="467"/>
      <c r="I197" s="467"/>
      <c r="J197" s="468"/>
      <c r="K197" s="621"/>
      <c r="L197" s="472"/>
      <c r="M197" s="467"/>
      <c r="N197" s="471"/>
      <c r="O197" s="471"/>
      <c r="P197" s="467"/>
      <c r="Q197" s="467"/>
      <c r="R197" s="467"/>
      <c r="S197" s="467"/>
      <c r="T197" s="467"/>
      <c r="U197" s="471"/>
      <c r="V197" s="467"/>
      <c r="W197" s="473"/>
      <c r="X197" s="467"/>
      <c r="Y197" s="467"/>
      <c r="Z197" s="467"/>
      <c r="AA197" s="467"/>
      <c r="AB197" s="467"/>
      <c r="AC197" s="467"/>
      <c r="AD197" s="467"/>
      <c r="AE197" s="467"/>
      <c r="AF197" s="467"/>
      <c r="AG197" s="467"/>
      <c r="AH197" s="467"/>
      <c r="AI197" s="467"/>
      <c r="AJ197" s="426"/>
      <c r="AK197" s="467"/>
      <c r="AL197" s="467"/>
      <c r="AM197" s="467"/>
      <c r="AN197" s="467"/>
      <c r="AO197" s="467"/>
      <c r="AP197" s="467"/>
      <c r="AQ197" s="467"/>
      <c r="AR197" s="467"/>
      <c r="AS197" s="467"/>
      <c r="AT197" s="467"/>
      <c r="AU197" s="467"/>
      <c r="AV197" s="467"/>
      <c r="AW197" s="467"/>
      <c r="AX197" s="467"/>
      <c r="AY197" s="467"/>
      <c r="AZ197" s="467"/>
      <c r="BA197" s="467"/>
      <c r="BB197" s="469"/>
      <c r="BC197" s="474"/>
      <c r="BD197" s="474"/>
      <c r="BE197" s="430"/>
      <c r="BF197" s="475"/>
      <c r="BG197" s="430"/>
      <c r="BH197" s="430"/>
      <c r="BI197" s="430"/>
    </row>
    <row r="198" spans="1:61" x14ac:dyDescent="0.3">
      <c r="A198" s="430"/>
      <c r="B198" s="96"/>
      <c r="C198" s="96"/>
      <c r="D198" s="96"/>
      <c r="E198" s="467"/>
      <c r="F198" s="467"/>
      <c r="G198" s="467"/>
      <c r="H198" s="467"/>
      <c r="I198" s="467"/>
      <c r="J198" s="468"/>
      <c r="K198" s="620"/>
      <c r="L198" s="426"/>
      <c r="M198" s="467"/>
      <c r="N198" s="467"/>
      <c r="O198" s="467"/>
      <c r="P198" s="467"/>
      <c r="Q198" s="467"/>
      <c r="R198" s="467"/>
      <c r="S198" s="467"/>
      <c r="T198" s="467"/>
      <c r="U198" s="471"/>
      <c r="V198" s="467"/>
      <c r="W198" s="473"/>
      <c r="X198" s="467"/>
      <c r="Y198" s="471"/>
      <c r="Z198" s="467"/>
      <c r="AA198" s="467"/>
      <c r="AB198" s="467"/>
      <c r="AC198" s="467"/>
      <c r="AD198" s="467"/>
      <c r="AE198" s="467"/>
      <c r="AF198" s="467"/>
      <c r="AG198" s="467"/>
      <c r="AH198" s="467"/>
      <c r="AI198" s="467"/>
      <c r="AJ198" s="426"/>
      <c r="AK198" s="467"/>
      <c r="AL198" s="467"/>
      <c r="AM198" s="467"/>
      <c r="AN198" s="467"/>
      <c r="AO198" s="467"/>
      <c r="AP198" s="467"/>
      <c r="AQ198" s="467"/>
      <c r="AR198" s="467"/>
      <c r="AS198" s="467"/>
      <c r="AT198" s="467"/>
      <c r="AU198" s="467"/>
      <c r="AV198" s="467"/>
      <c r="AW198" s="467"/>
      <c r="AX198" s="467"/>
      <c r="AY198" s="467"/>
      <c r="AZ198" s="467"/>
      <c r="BA198" s="467"/>
      <c r="BB198" s="469"/>
      <c r="BC198" s="474"/>
      <c r="BD198" s="474"/>
      <c r="BE198" s="430"/>
      <c r="BF198" s="475"/>
      <c r="BG198" s="430"/>
      <c r="BH198" s="430"/>
      <c r="BI198" s="430"/>
    </row>
    <row r="199" spans="1:61" x14ac:dyDescent="0.3">
      <c r="A199" s="430"/>
      <c r="B199" s="96"/>
      <c r="C199" s="96"/>
      <c r="D199" s="96"/>
      <c r="E199" s="467"/>
      <c r="F199" s="467"/>
      <c r="G199" s="467"/>
      <c r="H199" s="467"/>
      <c r="I199" s="467"/>
      <c r="J199" s="468"/>
      <c r="K199" s="620"/>
      <c r="L199" s="426"/>
      <c r="M199" s="467"/>
      <c r="N199" s="467"/>
      <c r="O199" s="467"/>
      <c r="P199" s="467"/>
      <c r="Q199" s="467"/>
      <c r="R199" s="467"/>
      <c r="S199" s="467"/>
      <c r="T199" s="467"/>
      <c r="U199" s="471"/>
      <c r="V199" s="467"/>
      <c r="W199" s="473"/>
      <c r="X199" s="467"/>
      <c r="Y199" s="471"/>
      <c r="Z199" s="467"/>
      <c r="AA199" s="467"/>
      <c r="AB199" s="467"/>
      <c r="AC199" s="467"/>
      <c r="AD199" s="467"/>
      <c r="AE199" s="467"/>
      <c r="AF199" s="467"/>
      <c r="AG199" s="467"/>
      <c r="AH199" s="467"/>
      <c r="AI199" s="467"/>
      <c r="AJ199" s="426"/>
      <c r="AK199" s="467"/>
      <c r="AL199" s="467"/>
      <c r="AM199" s="467"/>
      <c r="AN199" s="467"/>
      <c r="AO199" s="467"/>
      <c r="AP199" s="467"/>
      <c r="AQ199" s="467"/>
      <c r="AR199" s="467"/>
      <c r="AS199" s="467"/>
      <c r="AT199" s="467"/>
      <c r="AU199" s="467"/>
      <c r="AV199" s="467"/>
      <c r="AW199" s="467"/>
      <c r="AX199" s="467"/>
      <c r="AY199" s="467"/>
      <c r="AZ199" s="467"/>
      <c r="BA199" s="467"/>
      <c r="BB199" s="469"/>
      <c r="BC199" s="474"/>
      <c r="BD199" s="474"/>
      <c r="BE199" s="430"/>
      <c r="BF199" s="475"/>
      <c r="BG199" s="430"/>
      <c r="BH199" s="430"/>
      <c r="BI199" s="430"/>
    </row>
    <row r="200" spans="1:61" x14ac:dyDescent="0.3">
      <c r="A200" s="430"/>
      <c r="B200" s="96"/>
      <c r="C200" s="96"/>
      <c r="D200" s="96"/>
      <c r="E200" s="467"/>
      <c r="F200" s="467"/>
      <c r="G200" s="467"/>
      <c r="H200" s="467"/>
      <c r="I200" s="467"/>
      <c r="J200" s="468"/>
      <c r="K200" s="620"/>
      <c r="L200" s="426"/>
      <c r="M200" s="467"/>
      <c r="N200" s="467"/>
      <c r="O200" s="467"/>
      <c r="P200" s="467"/>
      <c r="Q200" s="467"/>
      <c r="R200" s="467"/>
      <c r="S200" s="467"/>
      <c r="T200" s="467"/>
      <c r="U200" s="471"/>
      <c r="V200" s="467"/>
      <c r="W200" s="473"/>
      <c r="X200" s="467"/>
      <c r="Y200" s="471"/>
      <c r="Z200" s="467"/>
      <c r="AA200" s="467"/>
      <c r="AB200" s="467"/>
      <c r="AC200" s="467"/>
      <c r="AD200" s="467"/>
      <c r="AE200" s="467"/>
      <c r="AF200" s="467"/>
      <c r="AG200" s="467"/>
      <c r="AH200" s="467"/>
      <c r="AI200" s="467"/>
      <c r="AJ200" s="426"/>
      <c r="AK200" s="467"/>
      <c r="AL200" s="467"/>
      <c r="AM200" s="467"/>
      <c r="AN200" s="467"/>
      <c r="AO200" s="467"/>
      <c r="AP200" s="467"/>
      <c r="AQ200" s="467"/>
      <c r="AR200" s="467"/>
      <c r="AS200" s="467"/>
      <c r="AT200" s="467"/>
      <c r="AU200" s="467"/>
      <c r="AV200" s="467"/>
      <c r="AW200" s="467"/>
      <c r="AX200" s="467"/>
      <c r="AY200" s="467"/>
      <c r="AZ200" s="467"/>
      <c r="BA200" s="467"/>
      <c r="BB200" s="469"/>
      <c r="BC200" s="474"/>
      <c r="BD200" s="474"/>
      <c r="BE200" s="430"/>
      <c r="BF200" s="475"/>
      <c r="BG200" s="430"/>
      <c r="BH200" s="430"/>
      <c r="BI200" s="430"/>
    </row>
    <row r="201" spans="1:61" x14ac:dyDescent="0.3">
      <c r="A201" s="430"/>
      <c r="B201" s="96"/>
      <c r="C201" s="96"/>
      <c r="D201" s="96"/>
      <c r="E201" s="467"/>
      <c r="F201" s="467"/>
      <c r="G201" s="467"/>
      <c r="H201" s="467"/>
      <c r="I201" s="467"/>
      <c r="J201" s="468"/>
      <c r="K201" s="621"/>
      <c r="L201" s="472"/>
      <c r="M201" s="467"/>
      <c r="N201" s="471"/>
      <c r="O201" s="471"/>
      <c r="P201" s="471"/>
      <c r="Q201" s="471"/>
      <c r="R201" s="471"/>
      <c r="S201" s="471"/>
      <c r="T201" s="471"/>
      <c r="U201" s="471"/>
      <c r="V201" s="471"/>
      <c r="W201" s="473"/>
      <c r="X201" s="467"/>
      <c r="Y201" s="467"/>
      <c r="Z201" s="467"/>
      <c r="AA201" s="467"/>
      <c r="AB201" s="467"/>
      <c r="AC201" s="467"/>
      <c r="AD201" s="467"/>
      <c r="AE201" s="467"/>
      <c r="AF201" s="467"/>
      <c r="AG201" s="467"/>
      <c r="AH201" s="467"/>
      <c r="AI201" s="467"/>
      <c r="AJ201" s="426"/>
      <c r="AK201" s="467"/>
      <c r="AL201" s="467"/>
      <c r="AM201" s="467"/>
      <c r="AN201" s="467"/>
      <c r="AO201" s="467"/>
      <c r="AP201" s="467"/>
      <c r="AQ201" s="467"/>
      <c r="AR201" s="467"/>
      <c r="AS201" s="467"/>
      <c r="AT201" s="467"/>
      <c r="AU201" s="467"/>
      <c r="AV201" s="467"/>
      <c r="AW201" s="467"/>
      <c r="AX201" s="467"/>
      <c r="AY201" s="467"/>
      <c r="AZ201" s="467"/>
      <c r="BA201" s="467"/>
      <c r="BB201" s="469"/>
      <c r="BC201" s="474"/>
      <c r="BD201" s="474"/>
      <c r="BE201" s="430"/>
      <c r="BF201" s="475"/>
      <c r="BG201" s="430"/>
      <c r="BH201" s="430"/>
      <c r="BI201" s="430"/>
    </row>
    <row r="202" spans="1:61" x14ac:dyDescent="0.3">
      <c r="A202" s="430"/>
      <c r="B202" s="96"/>
      <c r="C202" s="96"/>
      <c r="D202" s="96"/>
      <c r="E202" s="467"/>
      <c r="F202" s="467"/>
      <c r="G202" s="467"/>
      <c r="H202" s="467"/>
      <c r="I202" s="467"/>
      <c r="J202" s="468"/>
      <c r="K202" s="621"/>
      <c r="L202" s="472"/>
      <c r="M202" s="467"/>
      <c r="N202" s="471"/>
      <c r="O202" s="471"/>
      <c r="P202" s="471"/>
      <c r="Q202" s="471"/>
      <c r="R202" s="471"/>
      <c r="S202" s="471"/>
      <c r="T202" s="471"/>
      <c r="U202" s="471"/>
      <c r="V202" s="471"/>
      <c r="W202" s="473"/>
      <c r="X202" s="467"/>
      <c r="Y202" s="467"/>
      <c r="Z202" s="467"/>
      <c r="AA202" s="467"/>
      <c r="AB202" s="467"/>
      <c r="AC202" s="467"/>
      <c r="AD202" s="467"/>
      <c r="AE202" s="467"/>
      <c r="AF202" s="467"/>
      <c r="AG202" s="467"/>
      <c r="AH202" s="467"/>
      <c r="AI202" s="467"/>
      <c r="AJ202" s="426"/>
      <c r="AK202" s="467"/>
      <c r="AL202" s="467"/>
      <c r="AM202" s="467"/>
      <c r="AN202" s="467"/>
      <c r="AO202" s="467"/>
      <c r="AP202" s="467"/>
      <c r="AQ202" s="467"/>
      <c r="AR202" s="467"/>
      <c r="AS202" s="467"/>
      <c r="AT202" s="467"/>
      <c r="AU202" s="467"/>
      <c r="AV202" s="467"/>
      <c r="AW202" s="467"/>
      <c r="AX202" s="467"/>
      <c r="AY202" s="467"/>
      <c r="AZ202" s="467"/>
      <c r="BA202" s="467"/>
      <c r="BB202" s="469"/>
      <c r="BC202" s="474"/>
      <c r="BD202" s="474"/>
      <c r="BE202" s="430"/>
      <c r="BF202" s="475"/>
      <c r="BG202" s="430"/>
      <c r="BH202" s="430"/>
      <c r="BI202" s="430"/>
    </row>
    <row r="203" spans="1:61" x14ac:dyDescent="0.3">
      <c r="A203" s="430"/>
      <c r="B203" s="96"/>
      <c r="C203" s="96"/>
      <c r="D203" s="96"/>
      <c r="E203" s="467"/>
      <c r="F203" s="467"/>
      <c r="G203" s="467"/>
      <c r="H203" s="467"/>
      <c r="I203" s="467"/>
      <c r="J203" s="468"/>
      <c r="K203" s="621"/>
      <c r="L203" s="472"/>
      <c r="M203" s="467"/>
      <c r="N203" s="471"/>
      <c r="O203" s="471"/>
      <c r="P203" s="467"/>
      <c r="Q203" s="467"/>
      <c r="R203" s="467"/>
      <c r="S203" s="467"/>
      <c r="T203" s="467"/>
      <c r="U203" s="471"/>
      <c r="V203" s="467"/>
      <c r="W203" s="473"/>
      <c r="X203" s="467"/>
      <c r="Y203" s="471"/>
      <c r="Z203" s="467"/>
      <c r="AA203" s="467"/>
      <c r="AB203" s="467"/>
      <c r="AC203" s="467"/>
      <c r="AD203" s="467"/>
      <c r="AE203" s="467"/>
      <c r="AF203" s="467"/>
      <c r="AG203" s="467"/>
      <c r="AH203" s="467"/>
      <c r="AI203" s="467"/>
      <c r="AJ203" s="426"/>
      <c r="AK203" s="467"/>
      <c r="AL203" s="467"/>
      <c r="AM203" s="467"/>
      <c r="AN203" s="467"/>
      <c r="AO203" s="467"/>
      <c r="AP203" s="467"/>
      <c r="AQ203" s="467"/>
      <c r="AR203" s="467"/>
      <c r="AS203" s="467"/>
      <c r="AT203" s="467"/>
      <c r="AU203" s="467"/>
      <c r="AV203" s="467"/>
      <c r="AW203" s="467"/>
      <c r="AX203" s="467"/>
      <c r="AY203" s="467"/>
      <c r="AZ203" s="467"/>
      <c r="BA203" s="467"/>
      <c r="BB203" s="469"/>
      <c r="BC203" s="474"/>
      <c r="BD203" s="474"/>
      <c r="BE203" s="430"/>
      <c r="BF203" s="475"/>
      <c r="BG203" s="430"/>
      <c r="BH203" s="430"/>
      <c r="BI203" s="430"/>
    </row>
    <row r="204" spans="1:61" x14ac:dyDescent="0.3">
      <c r="A204" s="430"/>
      <c r="B204" s="96"/>
      <c r="C204" s="96"/>
      <c r="D204" s="96"/>
      <c r="E204" s="467"/>
      <c r="F204" s="467"/>
      <c r="G204" s="467"/>
      <c r="H204" s="467"/>
      <c r="I204" s="467"/>
      <c r="J204" s="468"/>
      <c r="K204" s="621"/>
      <c r="L204" s="472"/>
      <c r="M204" s="467"/>
      <c r="N204" s="471"/>
      <c r="O204" s="471"/>
      <c r="P204" s="467"/>
      <c r="Q204" s="467"/>
      <c r="R204" s="467"/>
      <c r="S204" s="467"/>
      <c r="T204" s="467"/>
      <c r="U204" s="471"/>
      <c r="V204" s="467"/>
      <c r="W204" s="473"/>
      <c r="X204" s="467"/>
      <c r="Y204" s="471"/>
      <c r="Z204" s="467"/>
      <c r="AA204" s="467"/>
      <c r="AB204" s="467"/>
      <c r="AC204" s="467"/>
      <c r="AD204" s="467"/>
      <c r="AE204" s="467"/>
      <c r="AF204" s="467"/>
      <c r="AG204" s="467"/>
      <c r="AH204" s="467"/>
      <c r="AI204" s="467"/>
      <c r="AJ204" s="426"/>
      <c r="AK204" s="467"/>
      <c r="AL204" s="467"/>
      <c r="AM204" s="467"/>
      <c r="AN204" s="467"/>
      <c r="AO204" s="467"/>
      <c r="AP204" s="467"/>
      <c r="AQ204" s="467"/>
      <c r="AR204" s="467"/>
      <c r="AS204" s="467"/>
      <c r="AT204" s="467"/>
      <c r="AU204" s="467"/>
      <c r="AV204" s="467"/>
      <c r="AW204" s="467"/>
      <c r="AX204" s="467"/>
      <c r="AY204" s="467"/>
      <c r="AZ204" s="467"/>
      <c r="BA204" s="467"/>
      <c r="BB204" s="469"/>
      <c r="BC204" s="474"/>
      <c r="BD204" s="474"/>
      <c r="BE204" s="430"/>
      <c r="BF204" s="475"/>
      <c r="BG204" s="430"/>
      <c r="BH204" s="430"/>
      <c r="BI204" s="430"/>
    </row>
    <row r="205" spans="1:61" x14ac:dyDescent="0.3">
      <c r="A205" s="430"/>
      <c r="B205" s="96"/>
      <c r="C205" s="96"/>
      <c r="D205" s="96"/>
      <c r="E205" s="467"/>
      <c r="F205" s="467"/>
      <c r="G205" s="467"/>
      <c r="H205" s="467"/>
      <c r="I205" s="467"/>
      <c r="J205" s="468"/>
      <c r="K205" s="621"/>
      <c r="L205" s="472"/>
      <c r="M205" s="467"/>
      <c r="N205" s="471"/>
      <c r="O205" s="471"/>
      <c r="P205" s="471"/>
      <c r="Q205" s="471"/>
      <c r="R205" s="471"/>
      <c r="S205" s="471"/>
      <c r="T205" s="471"/>
      <c r="U205" s="471"/>
      <c r="V205" s="471"/>
      <c r="W205" s="473"/>
      <c r="X205" s="467"/>
      <c r="Y205" s="467"/>
      <c r="Z205" s="467"/>
      <c r="AA205" s="467"/>
      <c r="AB205" s="467"/>
      <c r="AC205" s="467"/>
      <c r="AD205" s="467"/>
      <c r="AE205" s="467"/>
      <c r="AF205" s="467"/>
      <c r="AG205" s="467"/>
      <c r="AH205" s="467"/>
      <c r="AI205" s="467"/>
      <c r="AJ205" s="426"/>
      <c r="AK205" s="467"/>
      <c r="AL205" s="467"/>
      <c r="AM205" s="467"/>
      <c r="AN205" s="467"/>
      <c r="AO205" s="467"/>
      <c r="AP205" s="467"/>
      <c r="AQ205" s="467"/>
      <c r="AR205" s="467"/>
      <c r="AS205" s="467"/>
      <c r="AT205" s="467"/>
      <c r="AU205" s="467"/>
      <c r="AV205" s="467"/>
      <c r="AW205" s="467"/>
      <c r="AX205" s="467"/>
      <c r="AY205" s="467"/>
      <c r="AZ205" s="467"/>
      <c r="BA205" s="467"/>
      <c r="BB205" s="469"/>
      <c r="BC205" s="474"/>
      <c r="BD205" s="474"/>
      <c r="BE205" s="430"/>
      <c r="BF205" s="475"/>
      <c r="BG205" s="430"/>
      <c r="BH205" s="430"/>
      <c r="BI205" s="430"/>
    </row>
    <row r="206" spans="1:61" x14ac:dyDescent="0.3">
      <c r="A206" s="430"/>
      <c r="B206" s="96"/>
      <c r="C206" s="96"/>
      <c r="D206" s="96"/>
      <c r="E206" s="467"/>
      <c r="F206" s="467"/>
      <c r="G206" s="467"/>
      <c r="H206" s="467"/>
      <c r="I206" s="467"/>
      <c r="J206" s="468"/>
      <c r="K206" s="621"/>
      <c r="L206" s="472"/>
      <c r="M206" s="467"/>
      <c r="N206" s="471"/>
      <c r="O206" s="471"/>
      <c r="P206" s="467"/>
      <c r="Q206" s="467"/>
      <c r="R206" s="467"/>
      <c r="S206" s="467"/>
      <c r="T206" s="467"/>
      <c r="U206" s="471"/>
      <c r="V206" s="467"/>
      <c r="W206" s="473"/>
      <c r="X206" s="467"/>
      <c r="Y206" s="471"/>
      <c r="Z206" s="467"/>
      <c r="AA206" s="467"/>
      <c r="AB206" s="467"/>
      <c r="AC206" s="467"/>
      <c r="AD206" s="467"/>
      <c r="AE206" s="467"/>
      <c r="AF206" s="467"/>
      <c r="AG206" s="467"/>
      <c r="AH206" s="467"/>
      <c r="AI206" s="467"/>
      <c r="AJ206" s="426"/>
      <c r="AK206" s="467"/>
      <c r="AL206" s="467"/>
      <c r="AM206" s="467"/>
      <c r="AN206" s="467"/>
      <c r="AO206" s="467"/>
      <c r="AP206" s="467"/>
      <c r="AQ206" s="467"/>
      <c r="AR206" s="467"/>
      <c r="AS206" s="467"/>
      <c r="AT206" s="467"/>
      <c r="AU206" s="467"/>
      <c r="AV206" s="467"/>
      <c r="AW206" s="467"/>
      <c r="AX206" s="467"/>
      <c r="AY206" s="467"/>
      <c r="AZ206" s="467"/>
      <c r="BA206" s="467"/>
      <c r="BB206" s="469"/>
      <c r="BC206" s="474"/>
      <c r="BD206" s="474"/>
      <c r="BE206" s="430"/>
      <c r="BF206" s="475"/>
      <c r="BG206" s="430"/>
      <c r="BH206" s="430"/>
      <c r="BI206" s="430"/>
    </row>
    <row r="207" spans="1:61" x14ac:dyDescent="0.3">
      <c r="A207" s="430"/>
      <c r="B207" s="96"/>
      <c r="C207" s="96"/>
      <c r="D207" s="96"/>
      <c r="E207" s="467"/>
      <c r="F207" s="467"/>
      <c r="G207" s="467"/>
      <c r="H207" s="467"/>
      <c r="I207" s="467"/>
      <c r="J207" s="468"/>
      <c r="K207" s="621"/>
      <c r="L207" s="472"/>
      <c r="M207" s="467"/>
      <c r="N207" s="471"/>
      <c r="O207" s="471"/>
      <c r="P207" s="467"/>
      <c r="Q207" s="467"/>
      <c r="R207" s="467"/>
      <c r="S207" s="467"/>
      <c r="T207" s="467"/>
      <c r="U207" s="471"/>
      <c r="V207" s="467"/>
      <c r="W207" s="473"/>
      <c r="X207" s="467"/>
      <c r="Y207" s="471"/>
      <c r="Z207" s="467"/>
      <c r="AA207" s="467"/>
      <c r="AB207" s="467"/>
      <c r="AC207" s="467"/>
      <c r="AD207" s="467"/>
      <c r="AE207" s="467"/>
      <c r="AF207" s="467"/>
      <c r="AG207" s="467"/>
      <c r="AH207" s="467"/>
      <c r="AI207" s="467"/>
      <c r="AJ207" s="426"/>
      <c r="AK207" s="467"/>
      <c r="AL207" s="467"/>
      <c r="AM207" s="467"/>
      <c r="AN207" s="467"/>
      <c r="AO207" s="467"/>
      <c r="AP207" s="467"/>
      <c r="AQ207" s="467"/>
      <c r="AR207" s="467"/>
      <c r="AS207" s="467"/>
      <c r="AT207" s="467"/>
      <c r="AU207" s="467"/>
      <c r="AV207" s="467"/>
      <c r="AW207" s="467"/>
      <c r="AX207" s="467"/>
      <c r="AY207" s="467"/>
      <c r="AZ207" s="467"/>
      <c r="BA207" s="467"/>
      <c r="BB207" s="469"/>
      <c r="BC207" s="474"/>
      <c r="BD207" s="474"/>
      <c r="BE207" s="430"/>
      <c r="BF207" s="475"/>
      <c r="BG207" s="430"/>
      <c r="BH207" s="430"/>
      <c r="BI207" s="430"/>
    </row>
    <row r="208" spans="1:61" x14ac:dyDescent="0.3">
      <c r="A208" s="430"/>
      <c r="B208" s="96"/>
      <c r="C208" s="96"/>
      <c r="D208" s="96"/>
      <c r="E208" s="467"/>
      <c r="F208" s="467"/>
      <c r="G208" s="467"/>
      <c r="H208" s="467"/>
      <c r="I208" s="467"/>
      <c r="J208" s="468"/>
      <c r="K208" s="620"/>
      <c r="L208" s="426"/>
      <c r="M208" s="467"/>
      <c r="N208" s="467"/>
      <c r="O208" s="467"/>
      <c r="P208" s="467"/>
      <c r="Q208" s="467"/>
      <c r="R208" s="467"/>
      <c r="S208" s="467"/>
      <c r="T208" s="467"/>
      <c r="U208" s="471"/>
      <c r="V208" s="467"/>
      <c r="W208" s="473"/>
      <c r="X208" s="467"/>
      <c r="Y208" s="471"/>
      <c r="Z208" s="467"/>
      <c r="AA208" s="467"/>
      <c r="AB208" s="467"/>
      <c r="AC208" s="467"/>
      <c r="AD208" s="467"/>
      <c r="AE208" s="467"/>
      <c r="AF208" s="467"/>
      <c r="AG208" s="467"/>
      <c r="AH208" s="467"/>
      <c r="AI208" s="467"/>
      <c r="AJ208" s="426"/>
      <c r="AK208" s="467"/>
      <c r="AL208" s="467"/>
      <c r="AM208" s="467"/>
      <c r="AN208" s="467"/>
      <c r="AO208" s="467"/>
      <c r="AP208" s="467"/>
      <c r="AQ208" s="467"/>
      <c r="AR208" s="467"/>
      <c r="AS208" s="467"/>
      <c r="AT208" s="467"/>
      <c r="AU208" s="467"/>
      <c r="AV208" s="467"/>
      <c r="AW208" s="467"/>
      <c r="AX208" s="467"/>
      <c r="AY208" s="467"/>
      <c r="AZ208" s="467"/>
      <c r="BA208" s="467"/>
      <c r="BB208" s="469"/>
      <c r="BC208" s="474"/>
      <c r="BD208" s="474"/>
      <c r="BE208" s="430"/>
      <c r="BF208" s="475"/>
      <c r="BG208" s="430"/>
      <c r="BH208" s="430"/>
      <c r="BI208" s="430"/>
    </row>
    <row r="209" spans="1:61" x14ac:dyDescent="0.3">
      <c r="A209" s="430"/>
      <c r="B209" s="96"/>
      <c r="C209" s="96"/>
      <c r="D209" s="96"/>
      <c r="E209" s="467"/>
      <c r="F209" s="467"/>
      <c r="G209" s="467"/>
      <c r="H209" s="467"/>
      <c r="I209" s="467"/>
      <c r="J209" s="468"/>
      <c r="K209" s="620"/>
      <c r="L209" s="426"/>
      <c r="M209" s="467"/>
      <c r="N209" s="467"/>
      <c r="O209" s="467"/>
      <c r="P209" s="467"/>
      <c r="Q209" s="467"/>
      <c r="R209" s="467"/>
      <c r="S209" s="467"/>
      <c r="T209" s="467"/>
      <c r="U209" s="471"/>
      <c r="V209" s="467"/>
      <c r="W209" s="473"/>
      <c r="X209" s="467"/>
      <c r="Y209" s="471"/>
      <c r="Z209" s="467"/>
      <c r="AA209" s="467"/>
      <c r="AB209" s="467"/>
      <c r="AC209" s="467"/>
      <c r="AD209" s="467"/>
      <c r="AE209" s="467"/>
      <c r="AF209" s="467"/>
      <c r="AG209" s="467"/>
      <c r="AH209" s="467"/>
      <c r="AI209" s="467"/>
      <c r="AJ209" s="426"/>
      <c r="AK209" s="467"/>
      <c r="AL209" s="467"/>
      <c r="AM209" s="467"/>
      <c r="AN209" s="467"/>
      <c r="AO209" s="467"/>
      <c r="AP209" s="467"/>
      <c r="AQ209" s="467"/>
      <c r="AR209" s="467"/>
      <c r="AS209" s="467"/>
      <c r="AT209" s="467"/>
      <c r="AU209" s="467"/>
      <c r="AV209" s="467"/>
      <c r="AW209" s="467"/>
      <c r="AX209" s="467"/>
      <c r="AY209" s="467"/>
      <c r="AZ209" s="467"/>
      <c r="BA209" s="467"/>
      <c r="BB209" s="469"/>
      <c r="BC209" s="474"/>
      <c r="BD209" s="474"/>
      <c r="BE209" s="430"/>
      <c r="BF209" s="475"/>
      <c r="BG209" s="430"/>
      <c r="BH209" s="430"/>
      <c r="BI209" s="430"/>
    </row>
    <row r="210" spans="1:61" x14ac:dyDescent="0.3">
      <c r="A210" s="430"/>
      <c r="B210" s="96"/>
      <c r="C210" s="96"/>
      <c r="D210" s="96"/>
      <c r="E210" s="467"/>
      <c r="F210" s="467"/>
      <c r="G210" s="467"/>
      <c r="H210" s="467"/>
      <c r="I210" s="467"/>
      <c r="J210" s="468"/>
      <c r="K210" s="620"/>
      <c r="L210" s="426"/>
      <c r="M210" s="467"/>
      <c r="N210" s="467"/>
      <c r="O210" s="467"/>
      <c r="P210" s="467"/>
      <c r="Q210" s="467"/>
      <c r="R210" s="467"/>
      <c r="S210" s="467"/>
      <c r="T210" s="467"/>
      <c r="U210" s="471"/>
      <c r="V210" s="467"/>
      <c r="W210" s="473"/>
      <c r="X210" s="467"/>
      <c r="Y210" s="471"/>
      <c r="Z210" s="467"/>
      <c r="AA210" s="467"/>
      <c r="AB210" s="467"/>
      <c r="AC210" s="467"/>
      <c r="AD210" s="467"/>
      <c r="AE210" s="467"/>
      <c r="AF210" s="467"/>
      <c r="AG210" s="467"/>
      <c r="AH210" s="467"/>
      <c r="AI210" s="467"/>
      <c r="AJ210" s="426"/>
      <c r="AK210" s="467"/>
      <c r="AL210" s="467"/>
      <c r="AM210" s="467"/>
      <c r="AN210" s="467"/>
      <c r="AO210" s="467"/>
      <c r="AP210" s="467"/>
      <c r="AQ210" s="467"/>
      <c r="AR210" s="467"/>
      <c r="AS210" s="467"/>
      <c r="AT210" s="467"/>
      <c r="AU210" s="467"/>
      <c r="AV210" s="467"/>
      <c r="AW210" s="467"/>
      <c r="AX210" s="467"/>
      <c r="AY210" s="467"/>
      <c r="AZ210" s="467"/>
      <c r="BA210" s="467"/>
      <c r="BB210" s="469"/>
      <c r="BC210" s="474"/>
      <c r="BD210" s="474"/>
      <c r="BE210" s="430"/>
      <c r="BF210" s="475"/>
      <c r="BG210" s="430"/>
      <c r="BH210" s="430"/>
      <c r="BI210" s="430"/>
    </row>
    <row r="211" spans="1:61" x14ac:dyDescent="0.3">
      <c r="A211" s="430"/>
      <c r="B211" s="96"/>
      <c r="C211" s="96"/>
      <c r="D211" s="96"/>
      <c r="E211" s="467"/>
      <c r="F211" s="467"/>
      <c r="G211" s="467"/>
      <c r="H211" s="467"/>
      <c r="I211" s="467"/>
      <c r="J211" s="468"/>
      <c r="K211" s="620"/>
      <c r="L211" s="426"/>
      <c r="M211" s="467"/>
      <c r="N211" s="467"/>
      <c r="O211" s="467"/>
      <c r="P211" s="467"/>
      <c r="Q211" s="467"/>
      <c r="R211" s="467"/>
      <c r="S211" s="467"/>
      <c r="T211" s="467"/>
      <c r="U211" s="471"/>
      <c r="V211" s="467"/>
      <c r="W211" s="473"/>
      <c r="X211" s="467"/>
      <c r="Y211" s="471"/>
      <c r="Z211" s="467"/>
      <c r="AA211" s="467"/>
      <c r="AB211" s="467"/>
      <c r="AC211" s="467"/>
      <c r="AD211" s="467"/>
      <c r="AE211" s="467"/>
      <c r="AF211" s="467"/>
      <c r="AG211" s="467"/>
      <c r="AH211" s="467"/>
      <c r="AI211" s="467"/>
      <c r="AJ211" s="426"/>
      <c r="AK211" s="467"/>
      <c r="AL211" s="467"/>
      <c r="AM211" s="467"/>
      <c r="AN211" s="467"/>
      <c r="AO211" s="467"/>
      <c r="AP211" s="467"/>
      <c r="AQ211" s="467"/>
      <c r="AR211" s="467"/>
      <c r="AS211" s="467"/>
      <c r="AT211" s="467"/>
      <c r="AU211" s="467"/>
      <c r="AV211" s="467"/>
      <c r="AW211" s="467"/>
      <c r="AX211" s="467"/>
      <c r="AY211" s="467"/>
      <c r="AZ211" s="467"/>
      <c r="BA211" s="467"/>
      <c r="BB211" s="469"/>
      <c r="BC211" s="474"/>
      <c r="BD211" s="474"/>
      <c r="BE211" s="430"/>
      <c r="BF211" s="475"/>
      <c r="BG211" s="430"/>
      <c r="BH211" s="430"/>
      <c r="BI211" s="430"/>
    </row>
    <row r="212" spans="1:61" x14ac:dyDescent="0.3">
      <c r="A212" s="430"/>
      <c r="B212" s="96"/>
      <c r="C212" s="96"/>
      <c r="D212" s="96"/>
      <c r="E212" s="467"/>
      <c r="F212" s="467"/>
      <c r="G212" s="467"/>
      <c r="H212" s="467"/>
      <c r="I212" s="467"/>
      <c r="J212" s="468"/>
      <c r="K212" s="621"/>
      <c r="L212" s="472"/>
      <c r="M212" s="467"/>
      <c r="N212" s="467"/>
      <c r="O212" s="467"/>
      <c r="P212" s="467"/>
      <c r="Q212" s="467"/>
      <c r="R212" s="467"/>
      <c r="S212" s="467"/>
      <c r="T212" s="467"/>
      <c r="U212" s="467"/>
      <c r="V212" s="467"/>
      <c r="W212" s="471"/>
      <c r="X212" s="467"/>
      <c r="Y212" s="473"/>
      <c r="Z212" s="471"/>
      <c r="AA212" s="467"/>
      <c r="AB212" s="467"/>
      <c r="AC212" s="467"/>
      <c r="AD212" s="467"/>
      <c r="AE212" s="467"/>
      <c r="AF212" s="467"/>
      <c r="AG212" s="467"/>
      <c r="AH212" s="467"/>
      <c r="AI212" s="467"/>
      <c r="AJ212" s="426"/>
      <c r="AK212" s="467"/>
      <c r="AL212" s="467"/>
      <c r="AM212" s="467"/>
      <c r="AN212" s="467"/>
      <c r="AO212" s="467"/>
      <c r="AP212" s="467"/>
      <c r="AQ212" s="467"/>
      <c r="AR212" s="467"/>
      <c r="AS212" s="467"/>
      <c r="AT212" s="467"/>
      <c r="AU212" s="467"/>
      <c r="AV212" s="467"/>
      <c r="AW212" s="467"/>
      <c r="AX212" s="467"/>
      <c r="AY212" s="467"/>
      <c r="AZ212" s="467"/>
      <c r="BA212" s="467"/>
      <c r="BB212" s="469"/>
      <c r="BC212" s="474"/>
      <c r="BD212" s="474"/>
      <c r="BE212" s="430"/>
      <c r="BF212" s="475"/>
      <c r="BG212" s="430"/>
      <c r="BH212" s="430"/>
      <c r="BI212" s="430"/>
    </row>
    <row r="213" spans="1:61" x14ac:dyDescent="0.3">
      <c r="A213" s="430"/>
      <c r="B213" s="96"/>
      <c r="C213" s="96"/>
      <c r="D213" s="96"/>
      <c r="E213" s="467"/>
      <c r="F213" s="467"/>
      <c r="G213" s="467"/>
      <c r="H213" s="467"/>
      <c r="I213" s="467"/>
      <c r="J213" s="468"/>
      <c r="K213" s="621"/>
      <c r="L213" s="472"/>
      <c r="M213" s="467"/>
      <c r="N213" s="467"/>
      <c r="O213" s="467"/>
      <c r="P213" s="467"/>
      <c r="Q213" s="467"/>
      <c r="R213" s="467"/>
      <c r="S213" s="467"/>
      <c r="T213" s="467"/>
      <c r="U213" s="467"/>
      <c r="V213" s="467"/>
      <c r="W213" s="471"/>
      <c r="X213" s="467"/>
      <c r="Y213" s="473"/>
      <c r="Z213" s="471"/>
      <c r="AA213" s="467"/>
      <c r="AB213" s="467"/>
      <c r="AC213" s="467"/>
      <c r="AD213" s="467"/>
      <c r="AE213" s="467"/>
      <c r="AF213" s="467"/>
      <c r="AG213" s="467"/>
      <c r="AH213" s="467"/>
      <c r="AI213" s="467"/>
      <c r="AJ213" s="426"/>
      <c r="AK213" s="467"/>
      <c r="AL213" s="467"/>
      <c r="AM213" s="467"/>
      <c r="AN213" s="467"/>
      <c r="AO213" s="467"/>
      <c r="AP213" s="467"/>
      <c r="AQ213" s="467"/>
      <c r="AR213" s="467"/>
      <c r="AS213" s="467"/>
      <c r="AT213" s="467"/>
      <c r="AU213" s="467"/>
      <c r="AV213" s="467"/>
      <c r="AW213" s="467"/>
      <c r="AX213" s="467"/>
      <c r="AY213" s="467"/>
      <c r="AZ213" s="467"/>
      <c r="BA213" s="467"/>
      <c r="BB213" s="469"/>
      <c r="BC213" s="474"/>
      <c r="BD213" s="474"/>
      <c r="BE213" s="430"/>
      <c r="BF213" s="475"/>
      <c r="BG213" s="430"/>
      <c r="BH213" s="430"/>
      <c r="BI213" s="430"/>
    </row>
    <row r="214" spans="1:61" x14ac:dyDescent="0.3">
      <c r="A214" s="430"/>
      <c r="B214" s="96"/>
      <c r="C214" s="96"/>
      <c r="D214" s="96"/>
      <c r="E214" s="467"/>
      <c r="F214" s="467"/>
      <c r="G214" s="467"/>
      <c r="H214" s="467"/>
      <c r="I214" s="467"/>
      <c r="J214" s="468"/>
      <c r="K214" s="621"/>
      <c r="L214" s="472"/>
      <c r="M214" s="467"/>
      <c r="N214" s="467"/>
      <c r="O214" s="467"/>
      <c r="P214" s="467"/>
      <c r="Q214" s="467"/>
      <c r="R214" s="467"/>
      <c r="S214" s="467"/>
      <c r="T214" s="467"/>
      <c r="U214" s="467"/>
      <c r="V214" s="467"/>
      <c r="W214" s="471"/>
      <c r="X214" s="467"/>
      <c r="Y214" s="473"/>
      <c r="Z214" s="471"/>
      <c r="AA214" s="467"/>
      <c r="AB214" s="467"/>
      <c r="AC214" s="467"/>
      <c r="AD214" s="467"/>
      <c r="AE214" s="467"/>
      <c r="AF214" s="467"/>
      <c r="AG214" s="467"/>
      <c r="AH214" s="467"/>
      <c r="AI214" s="467"/>
      <c r="AJ214" s="426"/>
      <c r="AK214" s="467"/>
      <c r="AL214" s="467"/>
      <c r="AM214" s="467"/>
      <c r="AN214" s="467"/>
      <c r="AO214" s="467"/>
      <c r="AP214" s="467"/>
      <c r="AQ214" s="467"/>
      <c r="AR214" s="467"/>
      <c r="AS214" s="467"/>
      <c r="AT214" s="467"/>
      <c r="AU214" s="467"/>
      <c r="AV214" s="467"/>
      <c r="AW214" s="467"/>
      <c r="AX214" s="467"/>
      <c r="AY214" s="467"/>
      <c r="AZ214" s="467"/>
      <c r="BA214" s="467"/>
      <c r="BB214" s="469"/>
      <c r="BC214" s="474"/>
      <c r="BD214" s="474"/>
      <c r="BE214" s="430"/>
      <c r="BF214" s="475"/>
      <c r="BG214" s="430"/>
      <c r="BH214" s="430"/>
      <c r="BI214" s="430"/>
    </row>
    <row r="215" spans="1:61" x14ac:dyDescent="0.3">
      <c r="A215" s="430"/>
      <c r="B215" s="96"/>
      <c r="C215" s="96"/>
      <c r="D215" s="96"/>
      <c r="E215" s="467"/>
      <c r="F215" s="467"/>
      <c r="G215" s="467"/>
      <c r="H215" s="467"/>
      <c r="I215" s="467"/>
      <c r="J215" s="468"/>
      <c r="K215" s="620"/>
      <c r="L215" s="426"/>
      <c r="M215" s="471"/>
      <c r="N215" s="471"/>
      <c r="O215" s="467"/>
      <c r="P215" s="471"/>
      <c r="Q215" s="471"/>
      <c r="R215" s="467"/>
      <c r="S215" s="467"/>
      <c r="T215" s="467"/>
      <c r="U215" s="467"/>
      <c r="V215" s="467"/>
      <c r="W215" s="471"/>
      <c r="X215" s="467"/>
      <c r="Y215" s="473"/>
      <c r="Z215" s="467"/>
      <c r="AA215" s="467"/>
      <c r="AB215" s="467"/>
      <c r="AC215" s="467"/>
      <c r="AD215" s="467"/>
      <c r="AE215" s="476"/>
      <c r="AF215" s="467"/>
      <c r="AG215" s="467"/>
      <c r="AH215" s="467"/>
      <c r="AI215" s="467"/>
      <c r="AJ215" s="426"/>
      <c r="AK215" s="467"/>
      <c r="AL215" s="467"/>
      <c r="AM215" s="467"/>
      <c r="AN215" s="467"/>
      <c r="AO215" s="467"/>
      <c r="AP215" s="467"/>
      <c r="AQ215" s="467"/>
      <c r="AR215" s="467"/>
      <c r="AS215" s="467"/>
      <c r="AT215" s="467"/>
      <c r="AU215" s="467"/>
      <c r="AV215" s="467"/>
      <c r="AW215" s="467"/>
      <c r="AX215" s="467"/>
      <c r="AY215" s="467"/>
      <c r="AZ215" s="467"/>
      <c r="BA215" s="467"/>
      <c r="BB215" s="469"/>
      <c r="BC215" s="474"/>
      <c r="BD215" s="474"/>
      <c r="BE215" s="430"/>
      <c r="BF215" s="475"/>
      <c r="BG215" s="430"/>
      <c r="BH215" s="430"/>
      <c r="BI215" s="430"/>
    </row>
    <row r="216" spans="1:61" x14ac:dyDescent="0.3">
      <c r="A216" s="430"/>
      <c r="B216" s="96"/>
      <c r="C216" s="96"/>
      <c r="D216" s="96"/>
      <c r="E216" s="467"/>
      <c r="F216" s="467"/>
      <c r="G216" s="467"/>
      <c r="H216" s="467"/>
      <c r="I216" s="467"/>
      <c r="J216" s="468"/>
      <c r="K216" s="621"/>
      <c r="L216" s="472"/>
      <c r="M216" s="467"/>
      <c r="N216" s="467"/>
      <c r="O216" s="467"/>
      <c r="P216" s="467"/>
      <c r="Q216" s="467"/>
      <c r="R216" s="467"/>
      <c r="S216" s="467"/>
      <c r="T216" s="467"/>
      <c r="U216" s="467"/>
      <c r="V216" s="467"/>
      <c r="W216" s="471"/>
      <c r="X216" s="467"/>
      <c r="Y216" s="473"/>
      <c r="Z216" s="471"/>
      <c r="AA216" s="467"/>
      <c r="AB216" s="467"/>
      <c r="AC216" s="467"/>
      <c r="AD216" s="467"/>
      <c r="AE216" s="467"/>
      <c r="AF216" s="467"/>
      <c r="AG216" s="467"/>
      <c r="AH216" s="467"/>
      <c r="AI216" s="467"/>
      <c r="AJ216" s="426"/>
      <c r="AK216" s="467"/>
      <c r="AL216" s="467"/>
      <c r="AM216" s="467"/>
      <c r="AN216" s="467"/>
      <c r="AO216" s="467"/>
      <c r="AP216" s="467"/>
      <c r="AQ216" s="467"/>
      <c r="AR216" s="467"/>
      <c r="AS216" s="467"/>
      <c r="AT216" s="467"/>
      <c r="AU216" s="467"/>
      <c r="AV216" s="467"/>
      <c r="AW216" s="467"/>
      <c r="AX216" s="467"/>
      <c r="AY216" s="467"/>
      <c r="AZ216" s="467"/>
      <c r="BA216" s="467"/>
      <c r="BB216" s="469"/>
      <c r="BC216" s="474"/>
      <c r="BD216" s="474"/>
      <c r="BE216" s="430"/>
      <c r="BF216" s="475"/>
      <c r="BG216" s="430"/>
      <c r="BH216" s="430"/>
      <c r="BI216" s="430"/>
    </row>
    <row r="217" spans="1:61" x14ac:dyDescent="0.3">
      <c r="A217" s="430"/>
      <c r="B217" s="96"/>
      <c r="C217" s="96"/>
      <c r="D217" s="96"/>
      <c r="E217" s="467"/>
      <c r="F217" s="467"/>
      <c r="G217" s="467"/>
      <c r="H217" s="467"/>
      <c r="I217" s="467"/>
      <c r="J217" s="468"/>
      <c r="K217" s="621"/>
      <c r="L217" s="472"/>
      <c r="M217" s="467"/>
      <c r="N217" s="467"/>
      <c r="O217" s="467"/>
      <c r="P217" s="467"/>
      <c r="Q217" s="467"/>
      <c r="R217" s="467"/>
      <c r="S217" s="467"/>
      <c r="T217" s="467"/>
      <c r="U217" s="467"/>
      <c r="V217" s="467"/>
      <c r="W217" s="471"/>
      <c r="X217" s="467"/>
      <c r="Y217" s="473"/>
      <c r="Z217" s="471"/>
      <c r="AA217" s="467"/>
      <c r="AB217" s="467"/>
      <c r="AC217" s="467"/>
      <c r="AD217" s="467"/>
      <c r="AE217" s="467"/>
      <c r="AF217" s="467"/>
      <c r="AG217" s="467"/>
      <c r="AH217" s="467"/>
      <c r="AI217" s="467"/>
      <c r="AJ217" s="426"/>
      <c r="AK217" s="467"/>
      <c r="AL217" s="467"/>
      <c r="AM217" s="467"/>
      <c r="AN217" s="467"/>
      <c r="AO217" s="467"/>
      <c r="AP217" s="467"/>
      <c r="AQ217" s="467"/>
      <c r="AR217" s="467"/>
      <c r="AS217" s="467"/>
      <c r="AT217" s="467"/>
      <c r="AU217" s="467"/>
      <c r="AV217" s="467"/>
      <c r="AW217" s="467"/>
      <c r="AX217" s="467"/>
      <c r="AY217" s="467"/>
      <c r="AZ217" s="467"/>
      <c r="BA217" s="467"/>
      <c r="BB217" s="469"/>
      <c r="BC217" s="474"/>
      <c r="BD217" s="474"/>
      <c r="BE217" s="430"/>
      <c r="BF217" s="475"/>
      <c r="BG217" s="430"/>
      <c r="BH217" s="430"/>
      <c r="BI217" s="430"/>
    </row>
    <row r="218" spans="1:61" x14ac:dyDescent="0.3">
      <c r="A218" s="430"/>
      <c r="B218" s="96"/>
      <c r="C218" s="96"/>
      <c r="D218" s="96"/>
      <c r="E218" s="467"/>
      <c r="F218" s="467"/>
      <c r="G218" s="467"/>
      <c r="H218" s="467"/>
      <c r="I218" s="467"/>
      <c r="J218" s="468"/>
      <c r="K218" s="621"/>
      <c r="L218" s="472"/>
      <c r="M218" s="467"/>
      <c r="N218" s="467"/>
      <c r="O218" s="467"/>
      <c r="P218" s="467"/>
      <c r="Q218" s="467"/>
      <c r="R218" s="467"/>
      <c r="S218" s="467"/>
      <c r="T218" s="467"/>
      <c r="U218" s="467"/>
      <c r="V218" s="467"/>
      <c r="W218" s="471"/>
      <c r="X218" s="467"/>
      <c r="Y218" s="473"/>
      <c r="Z218" s="471"/>
      <c r="AA218" s="467"/>
      <c r="AB218" s="467"/>
      <c r="AC218" s="467"/>
      <c r="AD218" s="467"/>
      <c r="AE218" s="467"/>
      <c r="AF218" s="467"/>
      <c r="AG218" s="467"/>
      <c r="AH218" s="467"/>
      <c r="AI218" s="467"/>
      <c r="AJ218" s="426"/>
      <c r="AK218" s="467"/>
      <c r="AL218" s="467"/>
      <c r="AM218" s="467"/>
      <c r="AN218" s="467"/>
      <c r="AO218" s="467"/>
      <c r="AP218" s="467"/>
      <c r="AQ218" s="467"/>
      <c r="AR218" s="467"/>
      <c r="AS218" s="467"/>
      <c r="AT218" s="467"/>
      <c r="AU218" s="467"/>
      <c r="AV218" s="467"/>
      <c r="AW218" s="467"/>
      <c r="AX218" s="467"/>
      <c r="AY218" s="467"/>
      <c r="AZ218" s="467"/>
      <c r="BA218" s="467"/>
      <c r="BB218" s="469"/>
      <c r="BC218" s="474"/>
      <c r="BD218" s="474"/>
      <c r="BE218" s="430"/>
      <c r="BF218" s="475"/>
      <c r="BG218" s="430"/>
      <c r="BH218" s="430"/>
      <c r="BI218" s="430"/>
    </row>
    <row r="219" spans="1:61" x14ac:dyDescent="0.3">
      <c r="A219" s="430"/>
      <c r="B219" s="96"/>
      <c r="C219" s="96"/>
      <c r="D219" s="96"/>
      <c r="E219" s="467"/>
      <c r="F219" s="467"/>
      <c r="G219" s="467"/>
      <c r="H219" s="467"/>
      <c r="I219" s="467"/>
      <c r="J219" s="468"/>
      <c r="K219" s="620"/>
      <c r="L219" s="426"/>
      <c r="M219" s="471"/>
      <c r="N219" s="471"/>
      <c r="O219" s="467"/>
      <c r="P219" s="471"/>
      <c r="Q219" s="471"/>
      <c r="R219" s="471"/>
      <c r="S219" s="471"/>
      <c r="T219" s="471"/>
      <c r="U219" s="471"/>
      <c r="V219" s="471"/>
      <c r="W219" s="471"/>
      <c r="X219" s="471"/>
      <c r="Y219" s="473"/>
      <c r="Z219" s="467"/>
      <c r="AA219" s="467"/>
      <c r="AB219" s="467"/>
      <c r="AC219" s="467"/>
      <c r="AD219" s="467"/>
      <c r="AE219" s="467"/>
      <c r="AF219" s="476"/>
      <c r="AG219" s="467"/>
      <c r="AH219" s="467"/>
      <c r="AI219" s="467"/>
      <c r="AJ219" s="426"/>
      <c r="AK219" s="467"/>
      <c r="AL219" s="467"/>
      <c r="AM219" s="467"/>
      <c r="AN219" s="467"/>
      <c r="AO219" s="467"/>
      <c r="AP219" s="467"/>
      <c r="AQ219" s="467"/>
      <c r="AR219" s="467"/>
      <c r="AS219" s="467"/>
      <c r="AT219" s="467"/>
      <c r="AU219" s="467"/>
      <c r="AV219" s="467"/>
      <c r="AW219" s="467"/>
      <c r="AX219" s="467"/>
      <c r="AY219" s="467"/>
      <c r="AZ219" s="467"/>
      <c r="BA219" s="467"/>
      <c r="BB219" s="469"/>
      <c r="BC219" s="474"/>
      <c r="BD219" s="474"/>
      <c r="BE219" s="430"/>
      <c r="BF219" s="475"/>
      <c r="BG219" s="430"/>
      <c r="BH219" s="430"/>
      <c r="BI219" s="430"/>
    </row>
    <row r="220" spans="1:61" x14ac:dyDescent="0.3">
      <c r="A220" s="430"/>
      <c r="B220" s="96"/>
      <c r="C220" s="96"/>
      <c r="D220" s="96"/>
      <c r="E220" s="467"/>
      <c r="F220" s="467"/>
      <c r="G220" s="467"/>
      <c r="H220" s="467"/>
      <c r="I220" s="467"/>
      <c r="J220" s="468"/>
      <c r="K220" s="620"/>
      <c r="L220" s="426"/>
      <c r="M220" s="471"/>
      <c r="N220" s="471"/>
      <c r="O220" s="467"/>
      <c r="P220" s="471"/>
      <c r="Q220" s="471"/>
      <c r="R220" s="467"/>
      <c r="S220" s="467"/>
      <c r="T220" s="467"/>
      <c r="U220" s="467"/>
      <c r="V220" s="467"/>
      <c r="W220" s="471"/>
      <c r="X220" s="467"/>
      <c r="Y220" s="473"/>
      <c r="Z220" s="477"/>
      <c r="AA220" s="477"/>
      <c r="AB220" s="477"/>
      <c r="AC220" s="477"/>
      <c r="AD220" s="477"/>
      <c r="AE220" s="478"/>
      <c r="AF220" s="477"/>
      <c r="AG220" s="477"/>
      <c r="AH220" s="477"/>
      <c r="AI220" s="477"/>
      <c r="AJ220" s="479"/>
      <c r="AK220" s="477"/>
      <c r="AL220" s="477"/>
      <c r="AM220" s="477"/>
      <c r="AN220" s="477"/>
      <c r="AO220" s="477"/>
      <c r="AP220" s="477"/>
      <c r="AQ220" s="477"/>
      <c r="AR220" s="477"/>
      <c r="AS220" s="477"/>
      <c r="AT220" s="477"/>
      <c r="AU220" s="477"/>
      <c r="AV220" s="477"/>
      <c r="AW220" s="477"/>
      <c r="AX220" s="477"/>
      <c r="AY220" s="477"/>
      <c r="AZ220" s="477"/>
      <c r="BA220" s="477"/>
      <c r="BB220" s="480"/>
      <c r="BC220" s="474"/>
      <c r="BD220" s="474"/>
      <c r="BE220" s="430"/>
      <c r="BF220" s="475"/>
      <c r="BG220" s="430"/>
      <c r="BH220" s="430"/>
      <c r="BI220" s="430"/>
    </row>
    <row r="221" spans="1:61" x14ac:dyDescent="0.3">
      <c r="A221" s="430"/>
      <c r="B221" s="96"/>
      <c r="C221" s="96"/>
      <c r="D221" s="96"/>
      <c r="E221" s="467"/>
      <c r="F221" s="467"/>
      <c r="G221" s="467"/>
      <c r="H221" s="467"/>
      <c r="I221" s="467"/>
      <c r="J221" s="468"/>
      <c r="K221" s="621"/>
      <c r="L221" s="472"/>
      <c r="M221" s="467"/>
      <c r="N221" s="467"/>
      <c r="O221" s="467"/>
      <c r="P221" s="467"/>
      <c r="Q221" s="467"/>
      <c r="R221" s="467"/>
      <c r="S221" s="467"/>
      <c r="T221" s="467"/>
      <c r="U221" s="467"/>
      <c r="V221" s="467"/>
      <c r="W221" s="471"/>
      <c r="X221" s="467"/>
      <c r="Y221" s="473"/>
      <c r="Z221" s="467"/>
      <c r="AA221" s="471"/>
      <c r="AB221" s="467"/>
      <c r="AC221" s="467"/>
      <c r="AD221" s="467"/>
      <c r="AE221" s="467"/>
      <c r="AF221" s="467"/>
      <c r="AG221" s="467"/>
      <c r="AH221" s="467"/>
      <c r="AI221" s="467"/>
      <c r="AJ221" s="426"/>
      <c r="AK221" s="467"/>
      <c r="AL221" s="467"/>
      <c r="AM221" s="467"/>
      <c r="AN221" s="467"/>
      <c r="AO221" s="467"/>
      <c r="AP221" s="467"/>
      <c r="AQ221" s="467"/>
      <c r="AR221" s="467"/>
      <c r="AS221" s="467"/>
      <c r="AT221" s="467"/>
      <c r="AU221" s="467"/>
      <c r="AV221" s="467"/>
      <c r="AW221" s="467"/>
      <c r="AX221" s="467"/>
      <c r="AY221" s="467"/>
      <c r="AZ221" s="467"/>
      <c r="BA221" s="467"/>
      <c r="BB221" s="469"/>
      <c r="BC221" s="474"/>
      <c r="BD221" s="474"/>
      <c r="BE221" s="430"/>
      <c r="BF221" s="475"/>
      <c r="BG221" s="430"/>
      <c r="BH221" s="430"/>
      <c r="BI221" s="430"/>
    </row>
    <row r="222" spans="1:61" x14ac:dyDescent="0.3">
      <c r="A222" s="430"/>
      <c r="B222" s="77"/>
      <c r="C222" s="77"/>
      <c r="D222" s="77"/>
      <c r="E222" s="128"/>
      <c r="F222" s="128"/>
      <c r="G222" s="128"/>
      <c r="H222" s="128"/>
      <c r="I222" s="128"/>
      <c r="J222" s="481"/>
      <c r="K222" s="621"/>
      <c r="L222" s="472"/>
      <c r="M222" s="467"/>
      <c r="N222" s="467"/>
      <c r="O222" s="467"/>
      <c r="P222" s="467"/>
      <c r="Q222" s="467"/>
      <c r="R222" s="467"/>
      <c r="S222" s="467"/>
      <c r="T222" s="467"/>
      <c r="U222" s="467"/>
      <c r="V222" s="467"/>
      <c r="W222" s="471"/>
      <c r="X222" s="467"/>
      <c r="Y222" s="473"/>
      <c r="Z222" s="467"/>
      <c r="AA222" s="471"/>
      <c r="AB222" s="467"/>
      <c r="AC222" s="467"/>
      <c r="AD222" s="467"/>
      <c r="AE222" s="467"/>
      <c r="AF222" s="467"/>
      <c r="AG222" s="467"/>
      <c r="AH222" s="467"/>
      <c r="AI222" s="467"/>
      <c r="AJ222" s="426"/>
      <c r="AK222" s="467"/>
      <c r="AL222" s="467"/>
      <c r="AM222" s="467"/>
      <c r="AN222" s="467"/>
      <c r="AO222" s="467"/>
      <c r="AP222" s="467"/>
      <c r="AQ222" s="467"/>
      <c r="AR222" s="467"/>
      <c r="AS222" s="467"/>
      <c r="AT222" s="467"/>
      <c r="AU222" s="467"/>
      <c r="AV222" s="467"/>
      <c r="AW222" s="467"/>
      <c r="AX222" s="467"/>
      <c r="AY222" s="467"/>
      <c r="AZ222" s="467"/>
      <c r="BA222" s="467"/>
      <c r="BB222" s="469"/>
      <c r="BC222" s="474"/>
      <c r="BD222" s="474"/>
      <c r="BE222" s="430"/>
      <c r="BF222" s="475"/>
      <c r="BG222" s="430"/>
      <c r="BH222" s="430"/>
      <c r="BI222" s="430"/>
    </row>
    <row r="223" spans="1:61" x14ac:dyDescent="0.3">
      <c r="A223" s="430"/>
      <c r="B223" s="430"/>
      <c r="C223" s="430"/>
      <c r="D223" s="430"/>
      <c r="E223" s="430"/>
      <c r="F223" s="430"/>
      <c r="G223" s="430"/>
      <c r="H223" s="430"/>
      <c r="I223" s="430"/>
      <c r="J223" s="482"/>
      <c r="K223" s="622"/>
      <c r="L223" s="79"/>
      <c r="M223" s="430"/>
      <c r="N223" s="430"/>
      <c r="O223" s="430"/>
      <c r="P223" s="430"/>
      <c r="Q223" s="430"/>
      <c r="R223" s="430"/>
      <c r="S223" s="430"/>
      <c r="T223" s="430"/>
      <c r="U223" s="430"/>
      <c r="V223" s="430"/>
      <c r="W223" s="430"/>
      <c r="X223" s="430"/>
      <c r="Y223" s="430"/>
      <c r="Z223" s="430"/>
      <c r="AA223" s="430"/>
      <c r="AB223" s="430"/>
      <c r="AC223" s="430"/>
      <c r="AD223" s="430"/>
      <c r="AE223" s="430"/>
      <c r="AF223" s="96"/>
      <c r="AG223" s="430"/>
      <c r="AH223" s="430"/>
      <c r="AI223" s="430"/>
      <c r="AJ223" s="79"/>
      <c r="AK223" s="430"/>
      <c r="AL223" s="430"/>
      <c r="AM223" s="430"/>
      <c r="AN223" s="430"/>
      <c r="AO223" s="430"/>
      <c r="AP223" s="430"/>
      <c r="AQ223" s="430"/>
      <c r="AR223" s="430"/>
      <c r="AS223" s="430"/>
      <c r="AT223" s="430"/>
      <c r="AU223" s="430"/>
      <c r="AV223" s="430"/>
      <c r="AW223" s="430"/>
      <c r="AX223" s="430"/>
      <c r="AY223" s="430"/>
      <c r="AZ223" s="430"/>
      <c r="BA223" s="430"/>
      <c r="BB223" s="416"/>
      <c r="BC223" s="474"/>
      <c r="BD223" s="474"/>
      <c r="BE223" s="430"/>
      <c r="BF223" s="475"/>
      <c r="BG223" s="430"/>
      <c r="BH223" s="430"/>
      <c r="BI223" s="430"/>
    </row>
    <row r="224" spans="1:61" x14ac:dyDescent="0.3">
      <c r="A224" s="430"/>
      <c r="B224" s="430"/>
      <c r="C224" s="430"/>
      <c r="D224" s="430"/>
      <c r="E224" s="430"/>
      <c r="F224" s="430"/>
      <c r="G224" s="430"/>
      <c r="H224" s="430"/>
      <c r="I224" s="430"/>
      <c r="J224" s="482"/>
      <c r="K224" s="622"/>
      <c r="L224" s="79"/>
      <c r="M224" s="430"/>
      <c r="N224" s="430"/>
      <c r="O224" s="430"/>
      <c r="P224" s="430"/>
      <c r="Q224" s="430"/>
      <c r="R224" s="430"/>
      <c r="S224" s="430"/>
      <c r="T224" s="430"/>
      <c r="U224" s="430"/>
      <c r="V224" s="430"/>
      <c r="W224" s="430"/>
      <c r="X224" s="430"/>
      <c r="Y224" s="430"/>
      <c r="Z224" s="430"/>
      <c r="AA224" s="430"/>
      <c r="AB224" s="430"/>
      <c r="AC224" s="430"/>
      <c r="AD224" s="430"/>
      <c r="AE224" s="430"/>
      <c r="AF224" s="96"/>
      <c r="AG224" s="430"/>
      <c r="AH224" s="430"/>
      <c r="AI224" s="430"/>
      <c r="AJ224" s="79"/>
      <c r="AK224" s="430"/>
      <c r="AL224" s="430"/>
      <c r="AM224" s="430"/>
      <c r="AN224" s="430"/>
      <c r="AO224" s="430"/>
      <c r="AP224" s="430"/>
      <c r="AQ224" s="430"/>
      <c r="AR224" s="430"/>
      <c r="AS224" s="430"/>
      <c r="AT224" s="430"/>
      <c r="AU224" s="430"/>
      <c r="AV224" s="430"/>
      <c r="AW224" s="430"/>
      <c r="AX224" s="430"/>
      <c r="AY224" s="430"/>
      <c r="AZ224" s="430"/>
      <c r="BA224" s="430"/>
      <c r="BB224" s="416"/>
      <c r="BC224" s="474"/>
      <c r="BD224" s="474"/>
      <c r="BE224" s="430"/>
      <c r="BF224" s="475"/>
      <c r="BG224" s="430"/>
      <c r="BH224" s="430"/>
      <c r="BI224" s="430"/>
    </row>
    <row r="225" spans="1:61" x14ac:dyDescent="0.3">
      <c r="A225" s="430"/>
      <c r="B225" s="430"/>
      <c r="C225" s="430"/>
      <c r="D225" s="430"/>
      <c r="E225" s="430"/>
      <c r="F225" s="430"/>
      <c r="G225" s="430"/>
      <c r="H225" s="430"/>
      <c r="I225" s="430"/>
      <c r="J225" s="482"/>
      <c r="K225" s="622"/>
      <c r="L225" s="79"/>
      <c r="M225" s="430"/>
      <c r="N225" s="430"/>
      <c r="O225" s="430"/>
      <c r="P225" s="430"/>
      <c r="Q225" s="430"/>
      <c r="R225" s="430"/>
      <c r="S225" s="430"/>
      <c r="T225" s="430"/>
      <c r="U225" s="430"/>
      <c r="V225" s="430"/>
      <c r="W225" s="430"/>
      <c r="X225" s="430"/>
      <c r="Y225" s="430"/>
      <c r="Z225" s="430"/>
      <c r="AA225" s="430"/>
      <c r="AB225" s="430"/>
      <c r="AC225" s="430"/>
      <c r="AD225" s="430"/>
      <c r="AE225" s="430"/>
      <c r="AF225" s="96"/>
      <c r="AG225" s="430"/>
      <c r="AH225" s="430"/>
      <c r="AI225" s="430"/>
      <c r="AJ225" s="79"/>
      <c r="AK225" s="430"/>
      <c r="AL225" s="430"/>
      <c r="AM225" s="430"/>
      <c r="AN225" s="430"/>
      <c r="AO225" s="430"/>
      <c r="AP225" s="430"/>
      <c r="AQ225" s="430"/>
      <c r="AR225" s="430"/>
      <c r="AS225" s="430"/>
      <c r="AT225" s="430"/>
      <c r="AU225" s="430"/>
      <c r="AV225" s="430"/>
      <c r="AW225" s="430"/>
      <c r="AX225" s="430"/>
      <c r="AY225" s="430"/>
      <c r="AZ225" s="430"/>
      <c r="BA225" s="430"/>
      <c r="BB225" s="416"/>
      <c r="BC225" s="474"/>
      <c r="BD225" s="474"/>
      <c r="BE225" s="430"/>
      <c r="BF225" s="475"/>
      <c r="BG225" s="430"/>
      <c r="BH225" s="430"/>
      <c r="BI225" s="430"/>
    </row>
    <row r="226" spans="1:61" x14ac:dyDescent="0.3">
      <c r="A226" s="430"/>
      <c r="B226" s="430"/>
      <c r="C226" s="430"/>
      <c r="D226" s="430"/>
      <c r="E226" s="430"/>
      <c r="F226" s="430"/>
      <c r="G226" s="430"/>
      <c r="H226" s="430"/>
      <c r="I226" s="430"/>
      <c r="J226" s="482"/>
      <c r="K226" s="622"/>
      <c r="L226" s="79"/>
      <c r="M226" s="430"/>
      <c r="N226" s="430"/>
      <c r="O226" s="430"/>
      <c r="P226" s="430"/>
      <c r="Q226" s="430"/>
      <c r="R226" s="430"/>
      <c r="S226" s="430"/>
      <c r="T226" s="430"/>
      <c r="U226" s="430"/>
      <c r="V226" s="430"/>
      <c r="W226" s="430"/>
      <c r="X226" s="430"/>
      <c r="Y226" s="430"/>
      <c r="Z226" s="430"/>
      <c r="AA226" s="430"/>
      <c r="AB226" s="430"/>
      <c r="AC226" s="430"/>
      <c r="AD226" s="430"/>
      <c r="AE226" s="430"/>
      <c r="AF226" s="96"/>
      <c r="AG226" s="430"/>
      <c r="AH226" s="430"/>
      <c r="AI226" s="430"/>
      <c r="AJ226" s="79"/>
      <c r="AK226" s="430"/>
      <c r="AL226" s="430"/>
      <c r="AM226" s="430"/>
      <c r="AN226" s="430"/>
      <c r="AO226" s="430"/>
      <c r="AP226" s="430"/>
      <c r="AQ226" s="430"/>
      <c r="AR226" s="430"/>
      <c r="AS226" s="430"/>
      <c r="AT226" s="430"/>
      <c r="AU226" s="430"/>
      <c r="AV226" s="430"/>
      <c r="AW226" s="430"/>
      <c r="AX226" s="430"/>
      <c r="AY226" s="430"/>
      <c r="AZ226" s="430"/>
      <c r="BA226" s="430"/>
      <c r="BB226" s="416"/>
      <c r="BC226" s="474"/>
      <c r="BD226" s="474"/>
      <c r="BE226" s="430"/>
      <c r="BF226" s="475"/>
      <c r="BG226" s="430"/>
      <c r="BH226" s="430"/>
      <c r="BI226" s="430"/>
    </row>
    <row r="227" spans="1:61" x14ac:dyDescent="0.3">
      <c r="A227" s="430"/>
      <c r="B227" s="430"/>
      <c r="C227" s="430"/>
      <c r="D227" s="430"/>
      <c r="E227" s="430"/>
      <c r="F227" s="430"/>
      <c r="G227" s="430"/>
      <c r="H227" s="430"/>
      <c r="I227" s="430"/>
      <c r="J227" s="482"/>
      <c r="K227" s="622"/>
      <c r="L227" s="79"/>
      <c r="M227" s="430"/>
      <c r="N227" s="430"/>
      <c r="O227" s="430"/>
      <c r="P227" s="430"/>
      <c r="Q227" s="430"/>
      <c r="R227" s="430"/>
      <c r="S227" s="430"/>
      <c r="T227" s="430"/>
      <c r="U227" s="430"/>
      <c r="V227" s="430"/>
      <c r="W227" s="430"/>
      <c r="X227" s="430"/>
      <c r="Y227" s="430"/>
      <c r="Z227" s="430"/>
      <c r="AA227" s="430"/>
      <c r="AB227" s="430"/>
      <c r="AC227" s="430"/>
      <c r="AD227" s="430"/>
      <c r="AE227" s="430"/>
      <c r="AF227" s="96"/>
      <c r="AG227" s="430"/>
      <c r="AH227" s="430"/>
      <c r="AI227" s="430"/>
      <c r="AJ227" s="79"/>
      <c r="AK227" s="430"/>
      <c r="AL227" s="430"/>
      <c r="AM227" s="430"/>
      <c r="AN227" s="430"/>
      <c r="AO227" s="430"/>
      <c r="AP227" s="430"/>
      <c r="AQ227" s="430"/>
      <c r="AR227" s="430"/>
      <c r="AS227" s="430"/>
      <c r="AT227" s="430"/>
      <c r="AU227" s="430"/>
      <c r="AV227" s="430"/>
      <c r="AW227" s="430"/>
      <c r="AX227" s="430"/>
      <c r="AY227" s="430"/>
      <c r="AZ227" s="430"/>
      <c r="BA227" s="430"/>
      <c r="BB227" s="416"/>
      <c r="BC227" s="474"/>
      <c r="BD227" s="474"/>
      <c r="BE227" s="430"/>
      <c r="BF227" s="475"/>
      <c r="BG227" s="430"/>
      <c r="BH227" s="430"/>
      <c r="BI227" s="430"/>
    </row>
    <row r="1048570" spans="61:61" x14ac:dyDescent="0.3">
      <c r="BI1048570" s="424" t="s">
        <v>1524</v>
      </c>
    </row>
  </sheetData>
  <autoFilter ref="U14:U176"/>
  <mergeCells count="8">
    <mergeCell ref="BC13:BF13"/>
    <mergeCell ref="E13:J13"/>
    <mergeCell ref="M13:AI13"/>
    <mergeCell ref="D5:K5"/>
    <mergeCell ref="D6:K6"/>
    <mergeCell ref="D7:K7"/>
    <mergeCell ref="D8:K8"/>
    <mergeCell ref="AK13:BA13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80"/>
  <sheetViews>
    <sheetView workbookViewId="0">
      <selection sqref="A1:XFD1048576"/>
    </sheetView>
  </sheetViews>
  <sheetFormatPr baseColWidth="10" defaultRowHeight="14.4" x14ac:dyDescent="0.3"/>
  <cols>
    <col min="6" max="6" width="45.5546875" customWidth="1"/>
    <col min="7" max="7" width="14.109375" customWidth="1"/>
    <col min="8" max="8" width="11.5546875" bestFit="1" customWidth="1"/>
    <col min="9" max="9" width="12.5546875" bestFit="1" customWidth="1"/>
    <col min="10" max="10" width="15.6640625" customWidth="1"/>
    <col min="11" max="11" width="14.5546875" customWidth="1"/>
    <col min="12" max="12" width="12.5546875" bestFit="1" customWidth="1"/>
    <col min="13" max="13" width="3.88671875" customWidth="1"/>
  </cols>
  <sheetData>
    <row r="1" spans="2:24" ht="15" thickBot="1" x14ac:dyDescent="0.3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24" ht="18" thickBot="1" x14ac:dyDescent="0.35">
      <c r="B2" s="323"/>
      <c r="C2" s="65"/>
      <c r="D2" s="65"/>
      <c r="E2" s="65"/>
      <c r="F2" s="65"/>
      <c r="G2" s="65"/>
      <c r="H2" s="65"/>
      <c r="I2" s="65"/>
      <c r="J2" s="65"/>
      <c r="K2" s="65"/>
      <c r="L2" s="70" t="s">
        <v>29</v>
      </c>
      <c r="M2" s="207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2:24" ht="17.399999999999999" x14ac:dyDescent="0.3">
      <c r="B3" s="324"/>
      <c r="C3" s="660" t="s">
        <v>3026</v>
      </c>
      <c r="D3" s="660"/>
      <c r="E3" s="660"/>
      <c r="F3" s="660"/>
      <c r="G3" s="660"/>
      <c r="H3" s="660"/>
      <c r="I3" s="660"/>
      <c r="J3" s="660"/>
      <c r="K3" s="660"/>
      <c r="L3" s="660"/>
      <c r="M3" s="215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</row>
    <row r="4" spans="2:24" ht="17.399999999999999" x14ac:dyDescent="0.3">
      <c r="B4" s="324"/>
      <c r="C4" s="659" t="s">
        <v>3023</v>
      </c>
      <c r="D4" s="659"/>
      <c r="E4" s="659"/>
      <c r="F4" s="659"/>
      <c r="G4" s="659"/>
      <c r="H4" s="659"/>
      <c r="I4" s="659"/>
      <c r="J4" s="659"/>
      <c r="K4" s="659"/>
      <c r="L4" s="659"/>
      <c r="M4" s="215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2:24" ht="17.399999999999999" x14ac:dyDescent="0.3">
      <c r="B5" s="324"/>
      <c r="C5" s="695" t="s">
        <v>1342</v>
      </c>
      <c r="D5" s="695"/>
      <c r="E5" s="695"/>
      <c r="F5" s="695"/>
      <c r="G5" s="695"/>
      <c r="H5" s="695"/>
      <c r="I5" s="695"/>
      <c r="J5" s="695"/>
      <c r="K5" s="695"/>
      <c r="L5" s="695"/>
      <c r="M5" s="215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</row>
    <row r="6" spans="2:24" ht="17.399999999999999" x14ac:dyDescent="0.3">
      <c r="B6" s="324"/>
      <c r="C6" s="695" t="s">
        <v>831</v>
      </c>
      <c r="D6" s="695"/>
      <c r="E6" s="695"/>
      <c r="F6" s="695"/>
      <c r="G6" s="695"/>
      <c r="H6" s="695"/>
      <c r="I6" s="695"/>
      <c r="J6" s="695"/>
      <c r="K6" s="695"/>
      <c r="L6" s="695"/>
      <c r="M6" s="215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</row>
    <row r="7" spans="2:24" ht="17.399999999999999" x14ac:dyDescent="0.3">
      <c r="B7" s="324"/>
      <c r="C7" s="325"/>
      <c r="D7" s="326"/>
      <c r="E7" s="326"/>
      <c r="F7" s="326"/>
      <c r="G7" s="326"/>
      <c r="H7" s="326"/>
      <c r="I7" s="326"/>
      <c r="J7" s="326"/>
      <c r="K7" s="326"/>
      <c r="L7" s="326"/>
      <c r="M7" s="327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2:24" ht="17.399999999999999" x14ac:dyDescent="0.3">
      <c r="B8" s="324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</row>
    <row r="9" spans="2:24" x14ac:dyDescent="0.3">
      <c r="B9" s="41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1"/>
    </row>
    <row r="10" spans="2:24" ht="15.6" x14ac:dyDescent="0.3">
      <c r="B10" s="41"/>
      <c r="C10" s="332" t="s">
        <v>1344</v>
      </c>
      <c r="D10" s="333"/>
      <c r="E10" s="333"/>
      <c r="F10" s="333"/>
      <c r="G10" s="333" t="s">
        <v>1345</v>
      </c>
      <c r="H10" s="333" t="s">
        <v>1346</v>
      </c>
      <c r="I10" s="333" t="s">
        <v>1347</v>
      </c>
      <c r="J10" s="333" t="s">
        <v>1348</v>
      </c>
      <c r="K10" s="333" t="s">
        <v>1349</v>
      </c>
      <c r="L10" s="333" t="s">
        <v>75</v>
      </c>
      <c r="M10" s="334"/>
    </row>
    <row r="11" spans="2:24" x14ac:dyDescent="0.3">
      <c r="B11" s="41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1"/>
    </row>
    <row r="12" spans="2:24" x14ac:dyDescent="0.3">
      <c r="B12" s="41"/>
      <c r="C12" s="534" t="s">
        <v>1355</v>
      </c>
      <c r="D12" s="535" t="s">
        <v>1393</v>
      </c>
      <c r="E12" s="535" t="s">
        <v>789</v>
      </c>
      <c r="F12" s="535" t="s">
        <v>3076</v>
      </c>
      <c r="G12" s="536">
        <f>K12*10</f>
        <v>90000</v>
      </c>
      <c r="H12" s="338">
        <f>G12*0.16</f>
        <v>14400</v>
      </c>
      <c r="I12" s="338">
        <f>G12+H12</f>
        <v>104400</v>
      </c>
      <c r="J12" s="537">
        <v>9600</v>
      </c>
      <c r="K12" s="537">
        <v>9000</v>
      </c>
      <c r="L12" s="340">
        <f>I12-J12-K12</f>
        <v>85800</v>
      </c>
      <c r="M12" s="331"/>
    </row>
    <row r="13" spans="2:24" x14ac:dyDescent="0.3">
      <c r="B13" s="41"/>
      <c r="C13" s="538" t="s">
        <v>1355</v>
      </c>
      <c r="D13" s="533" t="s">
        <v>1406</v>
      </c>
      <c r="E13" s="533" t="s">
        <v>789</v>
      </c>
      <c r="F13" s="533" t="s">
        <v>3076</v>
      </c>
      <c r="G13" s="123">
        <f t="shared" ref="G13:G26" si="0">K13*10</f>
        <v>1200</v>
      </c>
      <c r="H13" s="233">
        <f t="shared" ref="H13:H26" si="1">G13*0.16</f>
        <v>192</v>
      </c>
      <c r="I13" s="233">
        <f t="shared" ref="I13:I26" si="2">G13+H13</f>
        <v>1392</v>
      </c>
      <c r="J13" s="531">
        <v>128</v>
      </c>
      <c r="K13" s="531">
        <v>120</v>
      </c>
      <c r="L13" s="345">
        <f t="shared" ref="L13:L26" si="3">I13-J13-K13</f>
        <v>1144</v>
      </c>
      <c r="M13" s="331"/>
    </row>
    <row r="14" spans="2:24" x14ac:dyDescent="0.3">
      <c r="B14" s="41"/>
      <c r="C14" s="538" t="s">
        <v>1355</v>
      </c>
      <c r="D14" s="533" t="s">
        <v>1412</v>
      </c>
      <c r="E14" s="533" t="s">
        <v>789</v>
      </c>
      <c r="F14" s="533" t="s">
        <v>3076</v>
      </c>
      <c r="G14" s="123">
        <f t="shared" si="0"/>
        <v>1700</v>
      </c>
      <c r="H14" s="233">
        <f t="shared" si="1"/>
        <v>272</v>
      </c>
      <c r="I14" s="233">
        <f t="shared" si="2"/>
        <v>1972</v>
      </c>
      <c r="J14" s="531">
        <v>181.33</v>
      </c>
      <c r="K14" s="531">
        <v>170</v>
      </c>
      <c r="L14" s="345">
        <f t="shared" si="3"/>
        <v>1620.67</v>
      </c>
      <c r="M14" s="331"/>
    </row>
    <row r="15" spans="2:24" x14ac:dyDescent="0.3">
      <c r="B15" s="41"/>
      <c r="C15" s="538" t="s">
        <v>1355</v>
      </c>
      <c r="D15" s="533" t="s">
        <v>1366</v>
      </c>
      <c r="E15" s="533" t="s">
        <v>271</v>
      </c>
      <c r="F15" s="533" t="s">
        <v>3076</v>
      </c>
      <c r="G15" s="123">
        <f t="shared" si="0"/>
        <v>7680</v>
      </c>
      <c r="H15" s="233">
        <f t="shared" si="1"/>
        <v>1228.8</v>
      </c>
      <c r="I15" s="233">
        <f t="shared" si="2"/>
        <v>8908.7999999999993</v>
      </c>
      <c r="J15" s="531">
        <v>819.2</v>
      </c>
      <c r="K15" s="531">
        <v>768</v>
      </c>
      <c r="L15" s="345">
        <f t="shared" si="3"/>
        <v>7321.5999999999995</v>
      </c>
      <c r="M15" s="331"/>
    </row>
    <row r="16" spans="2:24" x14ac:dyDescent="0.3">
      <c r="B16" s="41"/>
      <c r="C16" s="539" t="s">
        <v>1355</v>
      </c>
      <c r="D16" s="532" t="s">
        <v>1647</v>
      </c>
      <c r="E16" s="532" t="s">
        <v>271</v>
      </c>
      <c r="F16" s="533" t="s">
        <v>3076</v>
      </c>
      <c r="G16" s="123">
        <f t="shared" si="0"/>
        <v>10490</v>
      </c>
      <c r="H16" s="233">
        <f t="shared" si="1"/>
        <v>1678.4</v>
      </c>
      <c r="I16" s="233">
        <f t="shared" si="2"/>
        <v>12168.4</v>
      </c>
      <c r="J16" s="531">
        <v>1118.93</v>
      </c>
      <c r="K16" s="531">
        <v>1049</v>
      </c>
      <c r="L16" s="345">
        <f t="shared" si="3"/>
        <v>10000.469999999999</v>
      </c>
      <c r="M16" s="331"/>
    </row>
    <row r="17" spans="2:13" x14ac:dyDescent="0.3">
      <c r="B17" s="41"/>
      <c r="C17" s="538" t="s">
        <v>1355</v>
      </c>
      <c r="D17" s="533" t="s">
        <v>1648</v>
      </c>
      <c r="E17" s="533" t="s">
        <v>271</v>
      </c>
      <c r="F17" s="533" t="s">
        <v>3076</v>
      </c>
      <c r="G17" s="123">
        <f t="shared" si="0"/>
        <v>10490</v>
      </c>
      <c r="H17" s="233">
        <f t="shared" si="1"/>
        <v>1678.4</v>
      </c>
      <c r="I17" s="233">
        <f t="shared" si="2"/>
        <v>12168.4</v>
      </c>
      <c r="J17" s="531">
        <v>1118.93</v>
      </c>
      <c r="K17" s="531">
        <v>1049</v>
      </c>
      <c r="L17" s="345">
        <f t="shared" si="3"/>
        <v>10000.469999999999</v>
      </c>
      <c r="M17" s="331"/>
    </row>
    <row r="18" spans="2:13" x14ac:dyDescent="0.3">
      <c r="B18" s="41"/>
      <c r="C18" s="539" t="s">
        <v>1355</v>
      </c>
      <c r="D18" s="532" t="s">
        <v>1483</v>
      </c>
      <c r="E18" s="532" t="s">
        <v>271</v>
      </c>
      <c r="F18" s="533" t="s">
        <v>3076</v>
      </c>
      <c r="G18" s="123">
        <f t="shared" si="0"/>
        <v>10490</v>
      </c>
      <c r="H18" s="233">
        <f t="shared" si="1"/>
        <v>1678.4</v>
      </c>
      <c r="I18" s="233">
        <f t="shared" si="2"/>
        <v>12168.4</v>
      </c>
      <c r="J18" s="531">
        <v>1118.93</v>
      </c>
      <c r="K18" s="531">
        <v>1049</v>
      </c>
      <c r="L18" s="345">
        <f t="shared" si="3"/>
        <v>10000.469999999999</v>
      </c>
      <c r="M18" s="331"/>
    </row>
    <row r="19" spans="2:13" x14ac:dyDescent="0.3">
      <c r="B19" s="41"/>
      <c r="C19" s="538" t="s">
        <v>1355</v>
      </c>
      <c r="D19" s="533" t="s">
        <v>1485</v>
      </c>
      <c r="E19" s="533" t="s">
        <v>271</v>
      </c>
      <c r="F19" s="533" t="s">
        <v>3076</v>
      </c>
      <c r="G19" s="123">
        <f t="shared" si="0"/>
        <v>10490</v>
      </c>
      <c r="H19" s="233">
        <f t="shared" si="1"/>
        <v>1678.4</v>
      </c>
      <c r="I19" s="233">
        <f t="shared" si="2"/>
        <v>12168.4</v>
      </c>
      <c r="J19" s="531">
        <v>1118.93</v>
      </c>
      <c r="K19" s="531">
        <v>1049</v>
      </c>
      <c r="L19" s="345">
        <f t="shared" si="3"/>
        <v>10000.469999999999</v>
      </c>
      <c r="M19" s="331"/>
    </row>
    <row r="20" spans="2:13" x14ac:dyDescent="0.3">
      <c r="B20" s="41"/>
      <c r="C20" s="538" t="s">
        <v>1355</v>
      </c>
      <c r="D20" s="533" t="s">
        <v>1652</v>
      </c>
      <c r="E20" s="533" t="s">
        <v>271</v>
      </c>
      <c r="F20" s="533" t="s">
        <v>3076</v>
      </c>
      <c r="G20" s="123">
        <f t="shared" si="0"/>
        <v>5750</v>
      </c>
      <c r="H20" s="233">
        <f t="shared" si="1"/>
        <v>920</v>
      </c>
      <c r="I20" s="233">
        <f t="shared" si="2"/>
        <v>6670</v>
      </c>
      <c r="J20" s="531">
        <v>613.33000000000004</v>
      </c>
      <c r="K20" s="531">
        <v>575</v>
      </c>
      <c r="L20" s="345">
        <f t="shared" si="3"/>
        <v>5481.67</v>
      </c>
      <c r="M20" s="331"/>
    </row>
    <row r="21" spans="2:13" s="483" customFormat="1" x14ac:dyDescent="0.3">
      <c r="B21" s="529"/>
      <c r="C21" s="540" t="s">
        <v>1355</v>
      </c>
      <c r="D21" s="119" t="s">
        <v>1536</v>
      </c>
      <c r="E21" s="119" t="s">
        <v>265</v>
      </c>
      <c r="F21" s="533" t="s">
        <v>3076</v>
      </c>
      <c r="G21" s="123">
        <f t="shared" si="0"/>
        <v>10490</v>
      </c>
      <c r="H21" s="233">
        <f t="shared" si="1"/>
        <v>1678.4</v>
      </c>
      <c r="I21" s="233">
        <f t="shared" si="2"/>
        <v>12168.4</v>
      </c>
      <c r="J21" s="531">
        <v>1118.93</v>
      </c>
      <c r="K21" s="531">
        <v>1049</v>
      </c>
      <c r="L21" s="345">
        <f t="shared" si="3"/>
        <v>10000.469999999999</v>
      </c>
      <c r="M21" s="530"/>
    </row>
    <row r="22" spans="2:13" x14ac:dyDescent="0.3">
      <c r="B22" s="41"/>
      <c r="C22" s="539" t="s">
        <v>1355</v>
      </c>
      <c r="D22" s="532" t="s">
        <v>1566</v>
      </c>
      <c r="E22" s="532" t="s">
        <v>462</v>
      </c>
      <c r="F22" s="533" t="s">
        <v>3076</v>
      </c>
      <c r="G22" s="123">
        <f t="shared" si="0"/>
        <v>31520</v>
      </c>
      <c r="H22" s="233">
        <f t="shared" si="1"/>
        <v>5043.2</v>
      </c>
      <c r="I22" s="233">
        <f t="shared" si="2"/>
        <v>36563.199999999997</v>
      </c>
      <c r="J22" s="531">
        <v>3362.13</v>
      </c>
      <c r="K22" s="531">
        <v>3152</v>
      </c>
      <c r="L22" s="345">
        <f t="shared" si="3"/>
        <v>30049.07</v>
      </c>
      <c r="M22" s="331"/>
    </row>
    <row r="23" spans="2:13" x14ac:dyDescent="0.3">
      <c r="B23" s="41"/>
      <c r="C23" s="538" t="s">
        <v>1355</v>
      </c>
      <c r="D23" s="533" t="s">
        <v>1572</v>
      </c>
      <c r="E23" s="533" t="s">
        <v>462</v>
      </c>
      <c r="F23" s="533" t="s">
        <v>3076</v>
      </c>
      <c r="G23" s="123">
        <f t="shared" si="0"/>
        <v>2400</v>
      </c>
      <c r="H23" s="233">
        <f t="shared" si="1"/>
        <v>384</v>
      </c>
      <c r="I23" s="233">
        <f t="shared" si="2"/>
        <v>2784</v>
      </c>
      <c r="J23" s="531">
        <v>256</v>
      </c>
      <c r="K23" s="531">
        <v>240</v>
      </c>
      <c r="L23" s="345">
        <f t="shared" si="3"/>
        <v>2288</v>
      </c>
      <c r="M23" s="331"/>
    </row>
    <row r="24" spans="2:13" x14ac:dyDescent="0.3">
      <c r="B24" s="41"/>
      <c r="C24" s="539" t="s">
        <v>1355</v>
      </c>
      <c r="D24" s="532" t="s">
        <v>1575</v>
      </c>
      <c r="E24" s="532" t="s">
        <v>462</v>
      </c>
      <c r="F24" s="533" t="s">
        <v>3076</v>
      </c>
      <c r="G24" s="123">
        <f t="shared" si="0"/>
        <v>1750</v>
      </c>
      <c r="H24" s="233">
        <f t="shared" si="1"/>
        <v>280</v>
      </c>
      <c r="I24" s="233">
        <f t="shared" si="2"/>
        <v>2030</v>
      </c>
      <c r="J24" s="531">
        <v>186.67</v>
      </c>
      <c r="K24" s="531">
        <v>175</v>
      </c>
      <c r="L24" s="345">
        <f t="shared" si="3"/>
        <v>1668.33</v>
      </c>
      <c r="M24" s="331"/>
    </row>
    <row r="25" spans="2:13" x14ac:dyDescent="0.3">
      <c r="B25" s="41"/>
      <c r="C25" s="538" t="s">
        <v>1355</v>
      </c>
      <c r="D25" s="533" t="s">
        <v>1577</v>
      </c>
      <c r="E25" s="533" t="s">
        <v>462</v>
      </c>
      <c r="F25" s="533" t="s">
        <v>3076</v>
      </c>
      <c r="G25" s="123">
        <f t="shared" si="0"/>
        <v>1800</v>
      </c>
      <c r="H25" s="233">
        <f t="shared" si="1"/>
        <v>288</v>
      </c>
      <c r="I25" s="233">
        <f t="shared" si="2"/>
        <v>2088</v>
      </c>
      <c r="J25" s="531">
        <v>192</v>
      </c>
      <c r="K25" s="531">
        <v>180</v>
      </c>
      <c r="L25" s="345">
        <f t="shared" si="3"/>
        <v>1716</v>
      </c>
      <c r="M25" s="331"/>
    </row>
    <row r="26" spans="2:13" x14ac:dyDescent="0.3">
      <c r="B26" s="41"/>
      <c r="C26" s="541" t="s">
        <v>1355</v>
      </c>
      <c r="D26" s="542" t="s">
        <v>1579</v>
      </c>
      <c r="E26" s="542" t="s">
        <v>462</v>
      </c>
      <c r="F26" s="542" t="s">
        <v>3076</v>
      </c>
      <c r="G26" s="543">
        <f t="shared" si="0"/>
        <v>900</v>
      </c>
      <c r="H26" s="349">
        <f t="shared" si="1"/>
        <v>144</v>
      </c>
      <c r="I26" s="349">
        <f t="shared" si="2"/>
        <v>1044</v>
      </c>
      <c r="J26" s="544">
        <v>96</v>
      </c>
      <c r="K26" s="544">
        <v>90</v>
      </c>
      <c r="L26" s="351">
        <f t="shared" si="3"/>
        <v>858</v>
      </c>
      <c r="M26" s="331"/>
    </row>
    <row r="27" spans="2:13" ht="15" thickBot="1" x14ac:dyDescent="0.35">
      <c r="B27" s="41"/>
      <c r="C27" s="532"/>
      <c r="D27" s="532"/>
      <c r="E27" s="532"/>
      <c r="F27" s="532"/>
      <c r="G27" s="123"/>
      <c r="H27" s="233"/>
      <c r="I27" s="233"/>
      <c r="J27" s="531"/>
      <c r="K27" s="531"/>
      <c r="L27" s="233"/>
      <c r="M27" s="331"/>
    </row>
    <row r="28" spans="2:13" ht="15" thickBot="1" x14ac:dyDescent="0.35">
      <c r="B28" s="41"/>
      <c r="C28" s="330"/>
      <c r="D28" s="330"/>
      <c r="E28" s="330"/>
      <c r="F28" s="330"/>
      <c r="G28" s="354">
        <f t="shared" ref="G28:L28" si="4">+SUM(G12:G26)</f>
        <v>197150</v>
      </c>
      <c r="H28" s="354">
        <f t="shared" si="4"/>
        <v>31544.000000000007</v>
      </c>
      <c r="I28" s="354">
        <f t="shared" si="4"/>
        <v>228694</v>
      </c>
      <c r="J28" s="354">
        <f t="shared" si="4"/>
        <v>21029.31</v>
      </c>
      <c r="K28" s="354">
        <f t="shared" si="4"/>
        <v>19715</v>
      </c>
      <c r="L28" s="354">
        <f t="shared" si="4"/>
        <v>187949.69</v>
      </c>
      <c r="M28" s="334"/>
    </row>
    <row r="29" spans="2:13" ht="15" thickTop="1" x14ac:dyDescent="0.3">
      <c r="B29" s="41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1"/>
    </row>
    <row r="30" spans="2:13" x14ac:dyDescent="0.3">
      <c r="B30" s="41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1"/>
    </row>
    <row r="31" spans="2:13" x14ac:dyDescent="0.3">
      <c r="B31" s="41"/>
      <c r="C31" s="696" t="s">
        <v>1358</v>
      </c>
      <c r="D31" s="696"/>
      <c r="E31" s="696"/>
      <c r="F31" s="696"/>
      <c r="G31" s="696"/>
      <c r="H31" s="696"/>
      <c r="I31" s="696"/>
      <c r="J31" s="696"/>
      <c r="K31" s="330"/>
      <c r="L31" s="330"/>
      <c r="M31" s="331"/>
    </row>
    <row r="32" spans="2:13" x14ac:dyDescent="0.3">
      <c r="B32" s="41"/>
      <c r="C32" s="355"/>
      <c r="D32" s="330"/>
      <c r="E32" s="330"/>
      <c r="F32" s="330"/>
      <c r="H32" s="330"/>
      <c r="I32" s="330"/>
      <c r="J32" s="330"/>
      <c r="K32" s="330"/>
      <c r="L32" s="330"/>
      <c r="M32" s="331"/>
    </row>
    <row r="33" spans="2:13" x14ac:dyDescent="0.3">
      <c r="B33" s="41"/>
      <c r="C33" s="534" t="s">
        <v>1355</v>
      </c>
      <c r="D33" s="535" t="s">
        <v>1509</v>
      </c>
      <c r="E33" s="535" t="s">
        <v>271</v>
      </c>
      <c r="F33" s="535" t="s">
        <v>3076</v>
      </c>
      <c r="G33" s="545"/>
      <c r="H33" s="545"/>
      <c r="I33" s="545"/>
      <c r="J33" s="546">
        <v>210</v>
      </c>
      <c r="K33" s="358"/>
      <c r="L33" s="330"/>
      <c r="M33" s="331"/>
    </row>
    <row r="34" spans="2:13" x14ac:dyDescent="0.3">
      <c r="B34" s="41"/>
      <c r="C34" s="547" t="s">
        <v>1355</v>
      </c>
      <c r="D34" s="548" t="s">
        <v>1657</v>
      </c>
      <c r="E34" s="548" t="s">
        <v>271</v>
      </c>
      <c r="F34" s="548" t="s">
        <v>3076</v>
      </c>
      <c r="G34" s="549"/>
      <c r="H34" s="549"/>
      <c r="I34" s="549"/>
      <c r="J34" s="550">
        <v>1068.1199999999999</v>
      </c>
      <c r="K34" s="358"/>
      <c r="L34" s="330"/>
      <c r="M34" s="331"/>
    </row>
    <row r="35" spans="2:13" ht="15" thickBot="1" x14ac:dyDescent="0.35">
      <c r="B35" s="41"/>
      <c r="C35" s="355"/>
      <c r="D35" s="363"/>
      <c r="E35" s="330"/>
      <c r="F35" s="330"/>
      <c r="H35" s="330"/>
      <c r="I35" s="330"/>
      <c r="J35" s="364"/>
      <c r="K35" s="330"/>
      <c r="L35" s="330"/>
      <c r="M35" s="331"/>
    </row>
    <row r="36" spans="2:13" ht="15" thickBot="1" x14ac:dyDescent="0.35">
      <c r="B36" s="41"/>
      <c r="C36" s="330"/>
      <c r="D36" s="330"/>
      <c r="E36" s="330"/>
      <c r="F36" s="697" t="s">
        <v>1359</v>
      </c>
      <c r="G36" s="697"/>
      <c r="H36" s="697"/>
      <c r="I36" s="697"/>
      <c r="J36" s="354">
        <f>+SUM(J33:J34)</f>
        <v>1278.1199999999999</v>
      </c>
      <c r="K36" s="330"/>
      <c r="L36" s="330"/>
      <c r="M36" s="331"/>
    </row>
    <row r="37" spans="2:13" ht="15" thickTop="1" x14ac:dyDescent="0.3">
      <c r="B37" s="41"/>
      <c r="C37" s="330"/>
      <c r="D37" s="330"/>
      <c r="E37" s="330"/>
      <c r="F37" s="365"/>
      <c r="G37" s="365"/>
      <c r="H37" s="365"/>
      <c r="I37" s="365"/>
      <c r="J37" s="366"/>
      <c r="K37" s="330"/>
      <c r="L37" s="330"/>
      <c r="M37" s="331"/>
    </row>
    <row r="38" spans="2:13" x14ac:dyDescent="0.3">
      <c r="B38" s="41"/>
      <c r="C38" s="688" t="s">
        <v>1360</v>
      </c>
      <c r="D38" s="688"/>
      <c r="E38" s="688"/>
      <c r="F38" s="688"/>
      <c r="G38" s="688"/>
      <c r="H38" s="688"/>
      <c r="I38" s="688"/>
      <c r="J38" s="688"/>
      <c r="K38" s="330"/>
      <c r="L38" s="330"/>
      <c r="M38" s="331"/>
    </row>
    <row r="39" spans="2:13" x14ac:dyDescent="0.3">
      <c r="B39" s="41"/>
      <c r="C39" s="367"/>
      <c r="D39" s="367"/>
      <c r="E39" s="367"/>
      <c r="F39" s="367"/>
      <c r="G39" s="367"/>
      <c r="H39" s="367"/>
      <c r="I39" s="367"/>
      <c r="J39" s="367"/>
      <c r="K39" s="330"/>
      <c r="L39" s="330"/>
      <c r="M39" s="331"/>
    </row>
    <row r="40" spans="2:13" x14ac:dyDescent="0.3">
      <c r="B40" s="41"/>
      <c r="C40" s="553" t="s">
        <v>1350</v>
      </c>
      <c r="D40" s="554" t="s">
        <v>1391</v>
      </c>
      <c r="E40" s="554" t="s">
        <v>521</v>
      </c>
      <c r="F40" s="554" t="s">
        <v>3076</v>
      </c>
      <c r="G40" s="368"/>
      <c r="H40" s="368"/>
      <c r="I40" s="368"/>
      <c r="J40" s="555">
        <v>53.76</v>
      </c>
      <c r="K40" s="330"/>
      <c r="L40" s="330"/>
      <c r="M40" s="331"/>
    </row>
    <row r="41" spans="2:13" x14ac:dyDescent="0.3">
      <c r="B41" s="41"/>
      <c r="C41" s="556" t="s">
        <v>1350</v>
      </c>
      <c r="D41" s="235" t="s">
        <v>1393</v>
      </c>
      <c r="E41" s="235" t="s">
        <v>803</v>
      </c>
      <c r="F41" s="235" t="s">
        <v>3076</v>
      </c>
      <c r="G41" s="235" t="s">
        <v>3076</v>
      </c>
      <c r="H41" s="235" t="s">
        <v>3076</v>
      </c>
      <c r="I41" s="235" t="s">
        <v>3076</v>
      </c>
      <c r="J41" s="557">
        <v>346.84</v>
      </c>
      <c r="K41" s="330"/>
      <c r="L41" s="330"/>
      <c r="M41" s="331"/>
    </row>
    <row r="42" spans="2:13" x14ac:dyDescent="0.3">
      <c r="B42" s="41"/>
      <c r="C42" s="556" t="s">
        <v>1350</v>
      </c>
      <c r="D42" s="235" t="s">
        <v>1361</v>
      </c>
      <c r="E42" s="235" t="s">
        <v>803</v>
      </c>
      <c r="F42" s="235" t="s">
        <v>3076</v>
      </c>
      <c r="G42" s="235" t="s">
        <v>3076</v>
      </c>
      <c r="H42" s="235" t="s">
        <v>3076</v>
      </c>
      <c r="I42" s="235" t="s">
        <v>3076</v>
      </c>
      <c r="J42" s="557">
        <v>168</v>
      </c>
      <c r="K42" s="330"/>
      <c r="L42" s="330"/>
      <c r="M42" s="331"/>
    </row>
    <row r="43" spans="2:13" x14ac:dyDescent="0.3">
      <c r="B43" s="41"/>
      <c r="C43" s="556" t="s">
        <v>1350</v>
      </c>
      <c r="D43" s="235" t="s">
        <v>1406</v>
      </c>
      <c r="E43" s="235" t="s">
        <v>803</v>
      </c>
      <c r="F43" s="235" t="s">
        <v>3076</v>
      </c>
      <c r="G43" s="235" t="s">
        <v>3076</v>
      </c>
      <c r="H43" s="235" t="s">
        <v>3076</v>
      </c>
      <c r="I43" s="235" t="s">
        <v>3076</v>
      </c>
      <c r="J43" s="557">
        <v>330.8</v>
      </c>
      <c r="K43" s="330"/>
      <c r="L43" s="330"/>
      <c r="M43" s="331"/>
    </row>
    <row r="44" spans="2:13" x14ac:dyDescent="0.3">
      <c r="B44" s="41"/>
      <c r="C44" s="556" t="s">
        <v>1350</v>
      </c>
      <c r="D44" s="235" t="s">
        <v>1364</v>
      </c>
      <c r="E44" s="235" t="s">
        <v>469</v>
      </c>
      <c r="F44" s="235" t="s">
        <v>3076</v>
      </c>
      <c r="G44" s="235" t="s">
        <v>3076</v>
      </c>
      <c r="H44" s="235" t="s">
        <v>3076</v>
      </c>
      <c r="I44" s="235" t="s">
        <v>3076</v>
      </c>
      <c r="J44" s="557">
        <v>2040</v>
      </c>
      <c r="K44" s="330"/>
      <c r="L44" s="330"/>
      <c r="M44" s="331"/>
    </row>
    <row r="45" spans="2:13" x14ac:dyDescent="0.3">
      <c r="B45" s="41"/>
      <c r="C45" s="556" t="s">
        <v>1350</v>
      </c>
      <c r="D45" s="235" t="s">
        <v>2403</v>
      </c>
      <c r="E45" s="235" t="s">
        <v>485</v>
      </c>
      <c r="F45" s="235" t="s">
        <v>3076</v>
      </c>
      <c r="G45" s="235" t="s">
        <v>3076</v>
      </c>
      <c r="H45" s="235" t="s">
        <v>3076</v>
      </c>
      <c r="I45" s="235" t="s">
        <v>3076</v>
      </c>
      <c r="J45" s="557">
        <v>125.44</v>
      </c>
      <c r="K45" s="330"/>
      <c r="L45" s="330"/>
      <c r="M45" s="331"/>
    </row>
    <row r="46" spans="2:13" x14ac:dyDescent="0.3">
      <c r="B46" s="41"/>
      <c r="C46" s="556" t="s">
        <v>1350</v>
      </c>
      <c r="D46" s="235" t="s">
        <v>1443</v>
      </c>
      <c r="E46" s="235" t="s">
        <v>524</v>
      </c>
      <c r="F46" s="235" t="s">
        <v>3076</v>
      </c>
      <c r="G46" s="235" t="s">
        <v>3076</v>
      </c>
      <c r="H46" s="235" t="s">
        <v>3076</v>
      </c>
      <c r="I46" s="235" t="s">
        <v>3076</v>
      </c>
      <c r="J46" s="557">
        <v>60</v>
      </c>
      <c r="K46" s="330"/>
      <c r="L46" s="330"/>
      <c r="M46" s="331"/>
    </row>
    <row r="47" spans="2:13" x14ac:dyDescent="0.3">
      <c r="B47" s="41"/>
      <c r="C47" s="556" t="s">
        <v>1350</v>
      </c>
      <c r="D47" s="235" t="s">
        <v>1658</v>
      </c>
      <c r="E47" s="235" t="s">
        <v>2404</v>
      </c>
      <c r="F47" s="235" t="s">
        <v>3076</v>
      </c>
      <c r="G47" s="235" t="s">
        <v>3076</v>
      </c>
      <c r="H47" s="235" t="s">
        <v>3076</v>
      </c>
      <c r="I47" s="235" t="s">
        <v>3076</v>
      </c>
      <c r="J47" s="558">
        <v>237.44</v>
      </c>
      <c r="K47" s="330"/>
      <c r="L47" s="330"/>
      <c r="M47" s="331"/>
    </row>
    <row r="48" spans="2:13" x14ac:dyDescent="0.3">
      <c r="B48" s="41"/>
      <c r="C48" s="556" t="s">
        <v>1350</v>
      </c>
      <c r="D48" s="235" t="s">
        <v>1353</v>
      </c>
      <c r="E48" s="235" t="s">
        <v>2405</v>
      </c>
      <c r="F48" s="235" t="s">
        <v>3076</v>
      </c>
      <c r="G48" s="235" t="s">
        <v>3076</v>
      </c>
      <c r="H48" s="235" t="s">
        <v>3076</v>
      </c>
      <c r="I48" s="235" t="s">
        <v>3076</v>
      </c>
      <c r="J48" s="558">
        <v>330.8</v>
      </c>
      <c r="K48" s="330"/>
      <c r="L48" s="330"/>
      <c r="M48" s="331"/>
    </row>
    <row r="49" spans="2:13" x14ac:dyDescent="0.3">
      <c r="B49" s="41"/>
      <c r="C49" s="556" t="s">
        <v>1350</v>
      </c>
      <c r="D49" s="235" t="s">
        <v>1428</v>
      </c>
      <c r="E49" s="235" t="s">
        <v>1408</v>
      </c>
      <c r="F49" s="235" t="s">
        <v>3076</v>
      </c>
      <c r="G49" s="235" t="s">
        <v>3076</v>
      </c>
      <c r="H49" s="235" t="s">
        <v>3076</v>
      </c>
      <c r="I49" s="235" t="s">
        <v>3076</v>
      </c>
      <c r="J49" s="558">
        <v>227.12</v>
      </c>
      <c r="K49" s="330"/>
      <c r="L49" s="330"/>
      <c r="M49" s="331"/>
    </row>
    <row r="50" spans="2:13" x14ac:dyDescent="0.3">
      <c r="B50" s="41"/>
      <c r="C50" s="556" t="s">
        <v>1350</v>
      </c>
      <c r="D50" s="235" t="s">
        <v>1460</v>
      </c>
      <c r="E50" s="235" t="s">
        <v>1969</v>
      </c>
      <c r="F50" s="235" t="s">
        <v>3076</v>
      </c>
      <c r="G50" s="235" t="s">
        <v>3076</v>
      </c>
      <c r="H50" s="235" t="s">
        <v>3076</v>
      </c>
      <c r="I50" s="235" t="s">
        <v>3076</v>
      </c>
      <c r="J50" s="558">
        <v>187.6</v>
      </c>
      <c r="K50" s="330"/>
      <c r="L50" s="330"/>
      <c r="M50" s="331"/>
    </row>
    <row r="51" spans="2:13" x14ac:dyDescent="0.3">
      <c r="B51" s="41"/>
      <c r="C51" s="556" t="s">
        <v>1350</v>
      </c>
      <c r="D51" s="235" t="s">
        <v>1462</v>
      </c>
      <c r="E51" s="235" t="s">
        <v>1969</v>
      </c>
      <c r="F51" s="235" t="s">
        <v>3076</v>
      </c>
      <c r="G51" s="235" t="s">
        <v>3076</v>
      </c>
      <c r="H51" s="235" t="s">
        <v>3076</v>
      </c>
      <c r="I51" s="235" t="s">
        <v>3076</v>
      </c>
      <c r="J51" s="558">
        <v>187.6</v>
      </c>
      <c r="K51" s="330"/>
      <c r="L51" s="330"/>
      <c r="M51" s="331"/>
    </row>
    <row r="52" spans="2:13" x14ac:dyDescent="0.3">
      <c r="B52" s="41"/>
      <c r="C52" s="556" t="s">
        <v>1350</v>
      </c>
      <c r="D52" s="235" t="s">
        <v>1644</v>
      </c>
      <c r="E52" s="235" t="s">
        <v>2406</v>
      </c>
      <c r="F52" s="235" t="s">
        <v>3076</v>
      </c>
      <c r="G52" s="235" t="s">
        <v>3076</v>
      </c>
      <c r="H52" s="235" t="s">
        <v>3076</v>
      </c>
      <c r="I52" s="235" t="s">
        <v>3076</v>
      </c>
      <c r="J52" s="558">
        <v>125.44</v>
      </c>
      <c r="K52" s="330"/>
      <c r="L52" s="330"/>
      <c r="M52" s="331"/>
    </row>
    <row r="53" spans="2:13" x14ac:dyDescent="0.3">
      <c r="B53" s="41"/>
      <c r="C53" s="556" t="s">
        <v>1350</v>
      </c>
      <c r="D53" s="235" t="s">
        <v>1365</v>
      </c>
      <c r="E53" s="235" t="s">
        <v>113</v>
      </c>
      <c r="F53" s="235" t="s">
        <v>3076</v>
      </c>
      <c r="G53" s="235" t="s">
        <v>3076</v>
      </c>
      <c r="H53" s="235" t="s">
        <v>3076</v>
      </c>
      <c r="I53" s="235" t="s">
        <v>3076</v>
      </c>
      <c r="J53" s="558">
        <v>386.48</v>
      </c>
      <c r="K53" s="330"/>
      <c r="L53" s="330"/>
      <c r="M53" s="331"/>
    </row>
    <row r="54" spans="2:13" x14ac:dyDescent="0.3">
      <c r="B54" s="41"/>
      <c r="C54" s="556" t="s">
        <v>1350</v>
      </c>
      <c r="D54" s="235" t="s">
        <v>1423</v>
      </c>
      <c r="E54" s="235" t="s">
        <v>113</v>
      </c>
      <c r="F54" s="235" t="s">
        <v>3076</v>
      </c>
      <c r="G54" s="235" t="s">
        <v>3076</v>
      </c>
      <c r="H54" s="235" t="s">
        <v>3076</v>
      </c>
      <c r="I54" s="235" t="s">
        <v>3076</v>
      </c>
      <c r="J54" s="558">
        <v>206.24</v>
      </c>
      <c r="K54" s="330"/>
      <c r="L54" s="330"/>
      <c r="M54" s="331"/>
    </row>
    <row r="55" spans="2:13" x14ac:dyDescent="0.3">
      <c r="B55" s="41"/>
      <c r="C55" s="556" t="s">
        <v>1350</v>
      </c>
      <c r="D55" s="235" t="s">
        <v>1477</v>
      </c>
      <c r="E55" s="235" t="s">
        <v>113</v>
      </c>
      <c r="F55" s="235" t="s">
        <v>3076</v>
      </c>
      <c r="G55" s="235" t="s">
        <v>3076</v>
      </c>
      <c r="H55" s="235" t="s">
        <v>3076</v>
      </c>
      <c r="I55" s="235" t="s">
        <v>3076</v>
      </c>
      <c r="J55" s="558">
        <v>237.44</v>
      </c>
      <c r="K55" s="330"/>
      <c r="L55" s="330"/>
      <c r="M55" s="331"/>
    </row>
    <row r="56" spans="2:13" x14ac:dyDescent="0.3">
      <c r="B56" s="41"/>
      <c r="C56" s="556" t="s">
        <v>1350</v>
      </c>
      <c r="D56" s="235" t="s">
        <v>1366</v>
      </c>
      <c r="E56" s="235" t="s">
        <v>113</v>
      </c>
      <c r="F56" s="235" t="s">
        <v>3076</v>
      </c>
      <c r="G56" s="235" t="s">
        <v>3076</v>
      </c>
      <c r="H56" s="235" t="s">
        <v>3076</v>
      </c>
      <c r="I56" s="235" t="s">
        <v>3076</v>
      </c>
      <c r="J56" s="558">
        <v>330.8</v>
      </c>
      <c r="K56" s="330"/>
      <c r="L56" s="330"/>
      <c r="M56" s="331"/>
    </row>
    <row r="57" spans="2:13" x14ac:dyDescent="0.3">
      <c r="B57" s="41"/>
      <c r="C57" s="556" t="s">
        <v>1350</v>
      </c>
      <c r="D57" s="235" t="s">
        <v>1366</v>
      </c>
      <c r="E57" s="235" t="s">
        <v>113</v>
      </c>
      <c r="F57" s="235" t="s">
        <v>3076</v>
      </c>
      <c r="G57" s="235" t="s">
        <v>3076</v>
      </c>
      <c r="H57" s="235" t="s">
        <v>3076</v>
      </c>
      <c r="I57" s="235" t="s">
        <v>3076</v>
      </c>
      <c r="J57" s="558">
        <v>330.8</v>
      </c>
      <c r="K57" s="330"/>
      <c r="L57" s="330"/>
      <c r="M57" s="331"/>
    </row>
    <row r="58" spans="2:13" x14ac:dyDescent="0.3">
      <c r="B58" s="41"/>
      <c r="C58" s="556" t="s">
        <v>1350</v>
      </c>
      <c r="D58" s="235" t="s">
        <v>2407</v>
      </c>
      <c r="E58" s="235" t="s">
        <v>113</v>
      </c>
      <c r="F58" s="235" t="s">
        <v>3076</v>
      </c>
      <c r="G58" s="235" t="s">
        <v>3076</v>
      </c>
      <c r="H58" s="235" t="s">
        <v>3076</v>
      </c>
      <c r="I58" s="235" t="s">
        <v>3076</v>
      </c>
      <c r="J58" s="558">
        <v>256</v>
      </c>
      <c r="K58" s="330"/>
      <c r="L58" s="330"/>
      <c r="M58" s="331"/>
    </row>
    <row r="59" spans="2:13" x14ac:dyDescent="0.3">
      <c r="B59" s="41"/>
      <c r="C59" s="556" t="s">
        <v>1350</v>
      </c>
      <c r="D59" s="235" t="s">
        <v>1357</v>
      </c>
      <c r="E59" s="235" t="s">
        <v>1544</v>
      </c>
      <c r="F59" s="235" t="s">
        <v>3076</v>
      </c>
      <c r="G59" s="235" t="s">
        <v>3076</v>
      </c>
      <c r="H59" s="235" t="s">
        <v>3076</v>
      </c>
      <c r="I59" s="235" t="s">
        <v>3076</v>
      </c>
      <c r="J59" s="558">
        <v>60</v>
      </c>
      <c r="K59" s="330"/>
      <c r="L59" s="330"/>
      <c r="M59" s="331"/>
    </row>
    <row r="60" spans="2:13" x14ac:dyDescent="0.3">
      <c r="B60" s="41"/>
      <c r="C60" s="556" t="s">
        <v>1350</v>
      </c>
      <c r="D60" s="235" t="s">
        <v>1365</v>
      </c>
      <c r="E60" s="235" t="s">
        <v>388</v>
      </c>
      <c r="F60" s="235" t="s">
        <v>3076</v>
      </c>
      <c r="G60" s="235" t="s">
        <v>3076</v>
      </c>
      <c r="H60" s="235" t="s">
        <v>3076</v>
      </c>
      <c r="I60" s="235" t="s">
        <v>3076</v>
      </c>
      <c r="J60" s="558">
        <v>486.48</v>
      </c>
      <c r="K60" s="330"/>
      <c r="L60" s="330"/>
      <c r="M60" s="331"/>
    </row>
    <row r="61" spans="2:13" x14ac:dyDescent="0.3">
      <c r="B61" s="41"/>
      <c r="C61" s="556" t="s">
        <v>1350</v>
      </c>
      <c r="D61" s="235" t="s">
        <v>1423</v>
      </c>
      <c r="E61" s="235" t="s">
        <v>388</v>
      </c>
      <c r="F61" s="235" t="s">
        <v>3076</v>
      </c>
      <c r="G61" s="235" t="s">
        <v>3076</v>
      </c>
      <c r="H61" s="235" t="s">
        <v>3076</v>
      </c>
      <c r="I61" s="235" t="s">
        <v>3076</v>
      </c>
      <c r="J61" s="558">
        <v>256</v>
      </c>
      <c r="K61" s="330"/>
      <c r="L61" s="330"/>
      <c r="M61" s="331"/>
    </row>
    <row r="62" spans="2:13" x14ac:dyDescent="0.3">
      <c r="B62" s="41"/>
      <c r="C62" s="556" t="s">
        <v>1350</v>
      </c>
      <c r="D62" s="235" t="s">
        <v>1463</v>
      </c>
      <c r="E62" s="235" t="s">
        <v>244</v>
      </c>
      <c r="F62" s="235" t="s">
        <v>3076</v>
      </c>
      <c r="G62" s="235" t="s">
        <v>3076</v>
      </c>
      <c r="H62" s="235" t="s">
        <v>3076</v>
      </c>
      <c r="I62" s="235" t="s">
        <v>3076</v>
      </c>
      <c r="J62" s="558">
        <v>256</v>
      </c>
      <c r="K62" s="330"/>
      <c r="L62" s="330"/>
      <c r="M62" s="331"/>
    </row>
    <row r="63" spans="2:13" x14ac:dyDescent="0.3">
      <c r="B63" s="41"/>
      <c r="C63" s="556" t="s">
        <v>1350</v>
      </c>
      <c r="D63" s="235" t="s">
        <v>1467</v>
      </c>
      <c r="E63" s="235" t="s">
        <v>244</v>
      </c>
      <c r="F63" s="235" t="s">
        <v>3076</v>
      </c>
      <c r="G63" s="235" t="s">
        <v>3076</v>
      </c>
      <c r="H63" s="235" t="s">
        <v>3076</v>
      </c>
      <c r="I63" s="235" t="s">
        <v>3076</v>
      </c>
      <c r="J63" s="558">
        <v>290.8</v>
      </c>
      <c r="K63" s="330"/>
      <c r="L63" s="330"/>
      <c r="M63" s="331"/>
    </row>
    <row r="64" spans="2:13" x14ac:dyDescent="0.3">
      <c r="B64" s="41"/>
      <c r="C64" s="556" t="s">
        <v>1350</v>
      </c>
      <c r="D64" s="235" t="s">
        <v>1450</v>
      </c>
      <c r="E64" s="235" t="s">
        <v>1984</v>
      </c>
      <c r="F64" s="235" t="s">
        <v>3076</v>
      </c>
      <c r="G64" s="235" t="s">
        <v>3076</v>
      </c>
      <c r="H64" s="235" t="s">
        <v>3076</v>
      </c>
      <c r="I64" s="235" t="s">
        <v>3076</v>
      </c>
      <c r="J64" s="558">
        <v>125.34</v>
      </c>
      <c r="K64" s="330"/>
      <c r="L64" s="330"/>
      <c r="M64" s="331"/>
    </row>
    <row r="65" spans="2:13" x14ac:dyDescent="0.3">
      <c r="B65" s="41"/>
      <c r="C65" s="559" t="s">
        <v>1350</v>
      </c>
      <c r="D65" s="560" t="s">
        <v>1482</v>
      </c>
      <c r="E65" s="560" t="s">
        <v>2408</v>
      </c>
      <c r="F65" s="560" t="s">
        <v>3076</v>
      </c>
      <c r="G65" s="561"/>
      <c r="H65" s="562"/>
      <c r="I65" s="562"/>
      <c r="J65" s="563">
        <v>208</v>
      </c>
      <c r="K65" s="330"/>
      <c r="L65" s="330"/>
      <c r="M65" s="331"/>
    </row>
    <row r="66" spans="2:13" x14ac:dyDescent="0.3">
      <c r="B66" s="41"/>
      <c r="C66" s="235"/>
      <c r="D66" s="235"/>
      <c r="E66" s="235"/>
      <c r="F66" s="235"/>
      <c r="G66" s="122"/>
      <c r="H66" s="551"/>
      <c r="I66" s="551"/>
      <c r="J66" s="520"/>
      <c r="K66" s="330"/>
      <c r="L66" s="330"/>
      <c r="M66" s="331"/>
    </row>
    <row r="67" spans="2:13" ht="15" thickBot="1" x14ac:dyDescent="0.35">
      <c r="B67" s="41"/>
      <c r="C67" s="372"/>
      <c r="D67" s="373"/>
      <c r="E67" s="373"/>
      <c r="F67" s="689" t="s">
        <v>1359</v>
      </c>
      <c r="G67" s="690"/>
      <c r="H67" s="690"/>
      <c r="I67" s="690"/>
      <c r="J67" s="552">
        <f>SUM(J40:J65)</f>
        <v>7851.22</v>
      </c>
      <c r="K67" s="330"/>
      <c r="L67" s="330"/>
      <c r="M67" s="331"/>
    </row>
    <row r="68" spans="2:13" ht="15" thickTop="1" x14ac:dyDescent="0.3">
      <c r="B68" s="41"/>
      <c r="C68" s="372"/>
      <c r="D68" s="373"/>
      <c r="E68" s="373"/>
      <c r="F68" s="330"/>
      <c r="G68" s="279"/>
      <c r="H68" s="330"/>
      <c r="I68" s="330"/>
      <c r="J68" s="330"/>
      <c r="K68" s="330"/>
      <c r="L68" s="330"/>
      <c r="M68" s="331"/>
    </row>
    <row r="69" spans="2:13" x14ac:dyDescent="0.3">
      <c r="B69" s="41"/>
      <c r="C69" s="372"/>
      <c r="D69" s="373"/>
      <c r="E69" s="373"/>
      <c r="F69" s="330"/>
      <c r="G69" s="279"/>
      <c r="H69" s="330"/>
      <c r="I69" s="330"/>
      <c r="J69" s="330"/>
      <c r="K69" s="330"/>
      <c r="L69" s="330"/>
      <c r="M69" s="331"/>
    </row>
    <row r="70" spans="2:13" x14ac:dyDescent="0.3">
      <c r="B70" s="41"/>
      <c r="C70" s="330"/>
      <c r="D70" s="330"/>
      <c r="E70" s="330"/>
      <c r="F70" s="691" t="s">
        <v>1367</v>
      </c>
      <c r="G70" s="692"/>
      <c r="H70" s="692"/>
      <c r="I70" s="693"/>
      <c r="J70" s="374" t="s">
        <v>1368</v>
      </c>
      <c r="K70" s="330"/>
      <c r="L70" s="330"/>
      <c r="M70" s="331"/>
    </row>
    <row r="71" spans="2:13" x14ac:dyDescent="0.3">
      <c r="B71" s="41"/>
      <c r="C71" s="330"/>
      <c r="D71" s="330"/>
      <c r="E71" s="330"/>
      <c r="F71" s="358"/>
      <c r="G71" s="31"/>
      <c r="H71" s="358"/>
      <c r="I71" s="358"/>
      <c r="J71" s="358"/>
      <c r="K71" s="330"/>
      <c r="L71" s="330"/>
      <c r="M71" s="331"/>
    </row>
    <row r="72" spans="2:13" x14ac:dyDescent="0.3">
      <c r="B72" s="41"/>
      <c r="C72" s="330"/>
      <c r="D72" s="330"/>
      <c r="E72" s="330"/>
      <c r="F72" s="694" t="s">
        <v>1369</v>
      </c>
      <c r="G72" s="694"/>
      <c r="H72" s="694"/>
      <c r="I72" s="694"/>
      <c r="J72" s="375">
        <f>J67+J36+J28</f>
        <v>30158.65</v>
      </c>
      <c r="K72" s="330"/>
      <c r="L72" s="330"/>
      <c r="M72" s="331"/>
    </row>
    <row r="73" spans="2:13" ht="15" thickBot="1" x14ac:dyDescent="0.35">
      <c r="B73" s="41"/>
      <c r="C73" s="330"/>
      <c r="D73" s="330"/>
      <c r="E73" s="330"/>
      <c r="F73" s="330"/>
      <c r="G73" s="279"/>
      <c r="H73" s="330"/>
      <c r="I73" s="330"/>
      <c r="J73" s="376">
        <f>+SUM(J72)</f>
        <v>30158.65</v>
      </c>
      <c r="K73" s="330"/>
      <c r="L73" s="330"/>
      <c r="M73" s="331"/>
    </row>
    <row r="74" spans="2:13" x14ac:dyDescent="0.3">
      <c r="B74" s="41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1"/>
    </row>
    <row r="75" spans="2:13" x14ac:dyDescent="0.3">
      <c r="B75" s="41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1"/>
    </row>
    <row r="76" spans="2:13" x14ac:dyDescent="0.3">
      <c r="B76" s="41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1"/>
    </row>
    <row r="77" spans="2:13" x14ac:dyDescent="0.3">
      <c r="B77" s="41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6"/>
    </row>
    <row r="78" spans="2:13" ht="15" thickBot="1" x14ac:dyDescent="0.35"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9"/>
    </row>
    <row r="79" spans="2:13" x14ac:dyDescent="0.3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2:13" x14ac:dyDescent="0.3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</row>
  </sheetData>
  <mergeCells count="10">
    <mergeCell ref="C38:J38"/>
    <mergeCell ref="F67:I67"/>
    <mergeCell ref="F70:I70"/>
    <mergeCell ref="F72:I72"/>
    <mergeCell ref="C3:L3"/>
    <mergeCell ref="C4:L4"/>
    <mergeCell ref="C5:L5"/>
    <mergeCell ref="C6:L6"/>
    <mergeCell ref="C31:J31"/>
    <mergeCell ref="F36:I36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64"/>
  <sheetViews>
    <sheetView tabSelected="1" workbookViewId="0">
      <selection sqref="A1:XFD1048576"/>
    </sheetView>
  </sheetViews>
  <sheetFormatPr baseColWidth="10" defaultRowHeight="14.4" x14ac:dyDescent="0.3"/>
  <cols>
    <col min="2" max="2" width="3.44140625" customWidth="1"/>
    <col min="7" max="7" width="15.109375" customWidth="1"/>
    <col min="8" max="8" width="14.33203125" customWidth="1"/>
    <col min="9" max="9" width="16.44140625" customWidth="1"/>
    <col min="10" max="10" width="17.6640625" customWidth="1"/>
    <col min="11" max="11" width="18.44140625" customWidth="1"/>
    <col min="12" max="12" width="16" customWidth="1"/>
    <col min="13" max="13" width="3.6640625" customWidth="1"/>
  </cols>
  <sheetData>
    <row r="1" spans="2:15" ht="15" thickBot="1" x14ac:dyDescent="0.3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5" ht="18" thickBot="1" x14ac:dyDescent="0.35">
      <c r="B2" s="323"/>
      <c r="C2" s="175"/>
      <c r="D2" s="175"/>
      <c r="E2" s="175"/>
      <c r="F2" s="175"/>
      <c r="G2" s="175"/>
      <c r="H2" s="175"/>
      <c r="I2" s="175"/>
      <c r="J2" s="175"/>
      <c r="K2" s="175"/>
      <c r="L2" s="267" t="s">
        <v>31</v>
      </c>
      <c r="M2" s="207"/>
      <c r="N2" s="209"/>
      <c r="O2" s="209"/>
    </row>
    <row r="3" spans="2:15" ht="17.399999999999999" x14ac:dyDescent="0.3">
      <c r="B3" s="324"/>
      <c r="C3" s="660" t="s">
        <v>3026</v>
      </c>
      <c r="D3" s="660"/>
      <c r="E3" s="660"/>
      <c r="F3" s="660"/>
      <c r="G3" s="660"/>
      <c r="H3" s="660"/>
      <c r="I3" s="660"/>
      <c r="J3" s="660"/>
      <c r="K3" s="660"/>
      <c r="L3" s="660"/>
      <c r="M3" s="215"/>
      <c r="N3" s="209"/>
      <c r="O3" s="209"/>
    </row>
    <row r="4" spans="2:15" ht="17.399999999999999" x14ac:dyDescent="0.3">
      <c r="B4" s="324"/>
      <c r="C4" s="659" t="s">
        <v>3023</v>
      </c>
      <c r="D4" s="659"/>
      <c r="E4" s="659"/>
      <c r="F4" s="659"/>
      <c r="G4" s="659"/>
      <c r="H4" s="659"/>
      <c r="I4" s="659"/>
      <c r="J4" s="659"/>
      <c r="K4" s="659"/>
      <c r="L4" s="659"/>
      <c r="M4" s="215"/>
      <c r="N4" s="209"/>
      <c r="O4" s="209"/>
    </row>
    <row r="5" spans="2:15" ht="17.399999999999999" x14ac:dyDescent="0.3">
      <c r="B5" s="324"/>
      <c r="C5" s="684" t="s">
        <v>1342</v>
      </c>
      <c r="D5" s="684"/>
      <c r="E5" s="684"/>
      <c r="F5" s="684"/>
      <c r="G5" s="684"/>
      <c r="H5" s="684"/>
      <c r="I5" s="684"/>
      <c r="J5" s="684"/>
      <c r="K5" s="684"/>
      <c r="L5" s="684"/>
      <c r="M5" s="215"/>
      <c r="N5" s="209"/>
      <c r="O5" s="209"/>
    </row>
    <row r="6" spans="2:15" ht="17.399999999999999" x14ac:dyDescent="0.3">
      <c r="B6" s="324"/>
      <c r="C6" s="684" t="s">
        <v>1343</v>
      </c>
      <c r="D6" s="684"/>
      <c r="E6" s="684"/>
      <c r="F6" s="684"/>
      <c r="G6" s="684"/>
      <c r="H6" s="684"/>
      <c r="I6" s="684"/>
      <c r="J6" s="684"/>
      <c r="K6" s="684"/>
      <c r="L6" s="684"/>
      <c r="M6" s="215"/>
      <c r="N6" s="209"/>
      <c r="O6" s="209"/>
    </row>
    <row r="7" spans="2:15" ht="17.399999999999999" x14ac:dyDescent="0.3">
      <c r="B7" s="324"/>
      <c r="C7" s="377"/>
      <c r="D7" s="378"/>
      <c r="E7" s="378"/>
      <c r="F7" s="378"/>
      <c r="G7" s="378"/>
      <c r="H7" s="378"/>
      <c r="I7" s="378"/>
      <c r="J7" s="378"/>
      <c r="K7" s="378"/>
      <c r="L7" s="378"/>
      <c r="M7" s="327"/>
      <c r="N7" s="209"/>
      <c r="O7" s="209"/>
    </row>
    <row r="8" spans="2:15" ht="17.399999999999999" x14ac:dyDescent="0.3">
      <c r="B8" s="324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9"/>
      <c r="N8" s="209"/>
      <c r="O8" s="209"/>
    </row>
    <row r="9" spans="2:15" x14ac:dyDescent="0.3">
      <c r="B9" s="41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1"/>
    </row>
    <row r="10" spans="2:15" x14ac:dyDescent="0.3">
      <c r="B10" s="41"/>
      <c r="C10" s="379" t="s">
        <v>1344</v>
      </c>
      <c r="D10" s="380"/>
      <c r="E10" s="380"/>
      <c r="F10" s="380"/>
      <c r="G10" s="380" t="s">
        <v>1345</v>
      </c>
      <c r="H10" s="380" t="s">
        <v>1346</v>
      </c>
      <c r="I10" s="380" t="s">
        <v>1347</v>
      </c>
      <c r="J10" s="380" t="s">
        <v>1348</v>
      </c>
      <c r="K10" s="380" t="s">
        <v>1349</v>
      </c>
      <c r="L10" s="380" t="s">
        <v>75</v>
      </c>
      <c r="M10" s="334"/>
    </row>
    <row r="11" spans="2:15" x14ac:dyDescent="0.3">
      <c r="B11" s="41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1"/>
    </row>
    <row r="12" spans="2:15" x14ac:dyDescent="0.3">
      <c r="B12" s="41"/>
      <c r="C12" s="335" t="s">
        <v>1350</v>
      </c>
      <c r="D12" s="336" t="s">
        <v>1351</v>
      </c>
      <c r="E12" s="336" t="s">
        <v>1352</v>
      </c>
      <c r="F12" s="336" t="s">
        <v>3076</v>
      </c>
      <c r="G12" s="337">
        <f>K12*10</f>
        <v>1200</v>
      </c>
      <c r="H12" s="338">
        <f>G12*0.16</f>
        <v>192</v>
      </c>
      <c r="I12" s="338">
        <f>G12+H12</f>
        <v>1392</v>
      </c>
      <c r="J12" s="339">
        <v>128</v>
      </c>
      <c r="K12" s="339">
        <v>120</v>
      </c>
      <c r="L12" s="340">
        <f>I12-J12-K12</f>
        <v>1144</v>
      </c>
      <c r="M12" s="331"/>
    </row>
    <row r="13" spans="2:15" x14ac:dyDescent="0.3">
      <c r="B13" s="41"/>
      <c r="C13" s="341" t="s">
        <v>1350</v>
      </c>
      <c r="D13" s="342" t="s">
        <v>1351</v>
      </c>
      <c r="E13" s="342" t="s">
        <v>1352</v>
      </c>
      <c r="F13" s="342" t="s">
        <v>3076</v>
      </c>
      <c r="G13" s="343">
        <f t="shared" ref="G13:G28" si="0">K13*10</f>
        <v>1700</v>
      </c>
      <c r="H13" s="233">
        <f t="shared" ref="H13:H28" si="1">G13*0.16</f>
        <v>272</v>
      </c>
      <c r="I13" s="233">
        <f t="shared" ref="I13:I28" si="2">G13+H13</f>
        <v>1972</v>
      </c>
      <c r="J13" s="344">
        <v>181.33</v>
      </c>
      <c r="K13" s="344">
        <v>170</v>
      </c>
      <c r="L13" s="345">
        <f t="shared" ref="L13:L28" si="3">I13-J13-K13</f>
        <v>1620.67</v>
      </c>
      <c r="M13" s="331"/>
    </row>
    <row r="14" spans="2:15" x14ac:dyDescent="0.3">
      <c r="B14" s="41"/>
      <c r="C14" s="341" t="s">
        <v>1350</v>
      </c>
      <c r="D14" s="342" t="s">
        <v>1353</v>
      </c>
      <c r="E14" s="342" t="s">
        <v>1352</v>
      </c>
      <c r="F14" s="342" t="s">
        <v>3076</v>
      </c>
      <c r="G14" s="343">
        <f t="shared" si="0"/>
        <v>85000</v>
      </c>
      <c r="H14" s="233">
        <f t="shared" si="1"/>
        <v>13600</v>
      </c>
      <c r="I14" s="233">
        <f t="shared" si="2"/>
        <v>98600</v>
      </c>
      <c r="J14" s="344">
        <v>202.67</v>
      </c>
      <c r="K14" s="344">
        <v>8500</v>
      </c>
      <c r="L14" s="345">
        <f t="shared" si="3"/>
        <v>89897.33</v>
      </c>
      <c r="M14" s="331"/>
    </row>
    <row r="15" spans="2:15" x14ac:dyDescent="0.3">
      <c r="B15" s="41"/>
      <c r="C15" s="341" t="s">
        <v>1350</v>
      </c>
      <c r="D15" s="342" t="s">
        <v>1353</v>
      </c>
      <c r="E15" s="342" t="s">
        <v>1352</v>
      </c>
      <c r="F15" s="342" t="s">
        <v>3076</v>
      </c>
      <c r="G15" s="343">
        <f t="shared" si="0"/>
        <v>7680</v>
      </c>
      <c r="H15" s="233">
        <f t="shared" si="1"/>
        <v>1228.8</v>
      </c>
      <c r="I15" s="233">
        <f t="shared" si="2"/>
        <v>8908.7999999999993</v>
      </c>
      <c r="J15" s="344">
        <v>213.33</v>
      </c>
      <c r="K15" s="344">
        <v>768</v>
      </c>
      <c r="L15" s="345">
        <f t="shared" si="3"/>
        <v>7927.4699999999993</v>
      </c>
      <c r="M15" s="331"/>
    </row>
    <row r="16" spans="2:15" x14ac:dyDescent="0.3">
      <c r="B16" s="41"/>
      <c r="C16" s="341" t="s">
        <v>1350</v>
      </c>
      <c r="D16" s="342" t="s">
        <v>1353</v>
      </c>
      <c r="E16" s="342" t="s">
        <v>1352</v>
      </c>
      <c r="F16" s="342" t="s">
        <v>3076</v>
      </c>
      <c r="G16" s="343">
        <f t="shared" si="0"/>
        <v>90000</v>
      </c>
      <c r="H16" s="233">
        <f t="shared" si="1"/>
        <v>14400</v>
      </c>
      <c r="I16" s="233">
        <f t="shared" si="2"/>
        <v>104400</v>
      </c>
      <c r="J16" s="344">
        <v>9599.94</v>
      </c>
      <c r="K16" s="344">
        <v>9000</v>
      </c>
      <c r="L16" s="345">
        <f t="shared" si="3"/>
        <v>85800.06</v>
      </c>
      <c r="M16" s="331"/>
    </row>
    <row r="17" spans="2:13" x14ac:dyDescent="0.3">
      <c r="B17" s="41"/>
      <c r="C17" s="341" t="s">
        <v>1350</v>
      </c>
      <c r="D17" s="342" t="s">
        <v>1353</v>
      </c>
      <c r="E17" s="342" t="s">
        <v>1352</v>
      </c>
      <c r="F17" s="342" t="s">
        <v>3076</v>
      </c>
      <c r="G17" s="343">
        <f t="shared" si="0"/>
        <v>1900</v>
      </c>
      <c r="H17" s="233">
        <f t="shared" si="1"/>
        <v>304</v>
      </c>
      <c r="I17" s="233">
        <f t="shared" si="2"/>
        <v>2204</v>
      </c>
      <c r="J17" s="344">
        <v>613.34</v>
      </c>
      <c r="K17" s="344">
        <v>190</v>
      </c>
      <c r="L17" s="345">
        <f t="shared" si="3"/>
        <v>1400.6599999999999</v>
      </c>
      <c r="M17" s="331"/>
    </row>
    <row r="18" spans="2:13" x14ac:dyDescent="0.3">
      <c r="B18" s="41"/>
      <c r="C18" s="341" t="s">
        <v>1350</v>
      </c>
      <c r="D18" s="342" t="s">
        <v>1353</v>
      </c>
      <c r="E18" s="342" t="s">
        <v>1352</v>
      </c>
      <c r="F18" s="342" t="s">
        <v>3076</v>
      </c>
      <c r="G18" s="343">
        <f t="shared" si="0"/>
        <v>5750</v>
      </c>
      <c r="H18" s="233">
        <f t="shared" si="1"/>
        <v>920</v>
      </c>
      <c r="I18" s="233">
        <f t="shared" si="2"/>
        <v>6670</v>
      </c>
      <c r="J18" s="344">
        <v>819.19</v>
      </c>
      <c r="K18" s="344">
        <v>575</v>
      </c>
      <c r="L18" s="345">
        <f t="shared" si="3"/>
        <v>5275.8099999999995</v>
      </c>
      <c r="M18" s="331"/>
    </row>
    <row r="19" spans="2:13" x14ac:dyDescent="0.3">
      <c r="B19" s="41"/>
      <c r="C19" s="341" t="s">
        <v>1350</v>
      </c>
      <c r="D19" s="342" t="s">
        <v>1353</v>
      </c>
      <c r="E19" s="342" t="s">
        <v>1352</v>
      </c>
      <c r="F19" s="342" t="s">
        <v>3076</v>
      </c>
      <c r="G19" s="343">
        <f t="shared" si="0"/>
        <v>2000</v>
      </c>
      <c r="H19" s="233">
        <f t="shared" si="1"/>
        <v>320</v>
      </c>
      <c r="I19" s="233">
        <f t="shared" si="2"/>
        <v>2320</v>
      </c>
      <c r="J19" s="344">
        <v>9066.61</v>
      </c>
      <c r="K19" s="344">
        <v>200</v>
      </c>
      <c r="L19" s="345">
        <f t="shared" si="3"/>
        <v>-6946.6100000000006</v>
      </c>
      <c r="M19" s="331"/>
    </row>
    <row r="20" spans="2:13" x14ac:dyDescent="0.3">
      <c r="B20" s="41"/>
      <c r="C20" s="341" t="s">
        <v>1350</v>
      </c>
      <c r="D20" s="342" t="s">
        <v>1354</v>
      </c>
      <c r="E20" s="342" t="s">
        <v>1352</v>
      </c>
      <c r="F20" s="342" t="s">
        <v>3076</v>
      </c>
      <c r="G20" s="343">
        <f t="shared" si="0"/>
        <v>1750</v>
      </c>
      <c r="H20" s="233">
        <f t="shared" si="1"/>
        <v>280</v>
      </c>
      <c r="I20" s="233">
        <f t="shared" si="2"/>
        <v>2030</v>
      </c>
      <c r="J20" s="344">
        <v>256</v>
      </c>
      <c r="K20" s="344">
        <v>175</v>
      </c>
      <c r="L20" s="345">
        <f t="shared" si="3"/>
        <v>1599</v>
      </c>
      <c r="M20" s="331"/>
    </row>
    <row r="21" spans="2:13" x14ac:dyDescent="0.3">
      <c r="B21" s="41"/>
      <c r="C21" s="341" t="s">
        <v>1350</v>
      </c>
      <c r="D21" s="342" t="s">
        <v>1354</v>
      </c>
      <c r="E21" s="342" t="s">
        <v>1352</v>
      </c>
      <c r="F21" s="342" t="s">
        <v>3076</v>
      </c>
      <c r="G21" s="343">
        <f t="shared" si="0"/>
        <v>2400</v>
      </c>
      <c r="H21" s="233">
        <f t="shared" si="1"/>
        <v>384</v>
      </c>
      <c r="I21" s="233">
        <f t="shared" si="2"/>
        <v>2784</v>
      </c>
      <c r="J21" s="344">
        <v>1118.93</v>
      </c>
      <c r="K21" s="344">
        <v>240</v>
      </c>
      <c r="L21" s="345">
        <f t="shared" si="3"/>
        <v>1425.07</v>
      </c>
      <c r="M21" s="331"/>
    </row>
    <row r="22" spans="2:13" x14ac:dyDescent="0.3">
      <c r="B22" s="41"/>
      <c r="C22" s="341" t="s">
        <v>1350</v>
      </c>
      <c r="D22" s="342" t="s">
        <v>1354</v>
      </c>
      <c r="E22" s="342" t="s">
        <v>1352</v>
      </c>
      <c r="F22" s="342" t="s">
        <v>3076</v>
      </c>
      <c r="G22" s="343">
        <f t="shared" si="0"/>
        <v>10490</v>
      </c>
      <c r="H22" s="233">
        <f t="shared" si="1"/>
        <v>1678.4</v>
      </c>
      <c r="I22" s="233">
        <f t="shared" si="2"/>
        <v>12168.4</v>
      </c>
      <c r="J22" s="344">
        <v>9599.94</v>
      </c>
      <c r="K22" s="344">
        <v>1049</v>
      </c>
      <c r="L22" s="345">
        <f t="shared" si="3"/>
        <v>1519.4599999999991</v>
      </c>
      <c r="M22" s="331"/>
    </row>
    <row r="23" spans="2:13" x14ac:dyDescent="0.3">
      <c r="B23" s="41"/>
      <c r="C23" s="341" t="s">
        <v>1350</v>
      </c>
      <c r="D23" s="342" t="s">
        <v>1354</v>
      </c>
      <c r="E23" s="342" t="s">
        <v>1352</v>
      </c>
      <c r="F23" s="342" t="s">
        <v>3076</v>
      </c>
      <c r="G23" s="343">
        <f t="shared" si="0"/>
        <v>31520</v>
      </c>
      <c r="H23" s="233">
        <f t="shared" si="1"/>
        <v>5043.2</v>
      </c>
      <c r="I23" s="233">
        <f t="shared" si="2"/>
        <v>36563.199999999997</v>
      </c>
      <c r="J23" s="344">
        <v>3362.13</v>
      </c>
      <c r="K23" s="344">
        <v>3152</v>
      </c>
      <c r="L23" s="345">
        <f t="shared" si="3"/>
        <v>30049.07</v>
      </c>
      <c r="M23" s="331"/>
    </row>
    <row r="24" spans="2:13" x14ac:dyDescent="0.3">
      <c r="B24" s="41"/>
      <c r="C24" s="341" t="s">
        <v>1350</v>
      </c>
      <c r="D24" s="342" t="s">
        <v>1354</v>
      </c>
      <c r="E24" s="342" t="s">
        <v>1352</v>
      </c>
      <c r="F24" s="342" t="s">
        <v>3076</v>
      </c>
      <c r="G24" s="343">
        <f t="shared" si="0"/>
        <v>90000</v>
      </c>
      <c r="H24" s="233">
        <f t="shared" si="1"/>
        <v>14400</v>
      </c>
      <c r="I24" s="233">
        <f t="shared" si="2"/>
        <v>104400</v>
      </c>
      <c r="J24" s="344">
        <v>186.67</v>
      </c>
      <c r="K24" s="344">
        <v>9000</v>
      </c>
      <c r="L24" s="345">
        <f t="shared" si="3"/>
        <v>95213.33</v>
      </c>
      <c r="M24" s="331"/>
    </row>
    <row r="25" spans="2:13" x14ac:dyDescent="0.3">
      <c r="B25" s="41"/>
      <c r="C25" s="341" t="s">
        <v>1355</v>
      </c>
      <c r="D25" s="342" t="s">
        <v>1356</v>
      </c>
      <c r="E25" s="342" t="s">
        <v>185</v>
      </c>
      <c r="F25" s="342" t="s">
        <v>3076</v>
      </c>
      <c r="G25" s="343">
        <f t="shared" si="0"/>
        <v>0</v>
      </c>
      <c r="H25" s="233">
        <f t="shared" si="1"/>
        <v>0</v>
      </c>
      <c r="I25" s="233">
        <f t="shared" si="2"/>
        <v>0</v>
      </c>
      <c r="J25" s="344">
        <v>0</v>
      </c>
      <c r="K25" s="344">
        <v>0</v>
      </c>
      <c r="L25" s="345">
        <f t="shared" si="3"/>
        <v>0</v>
      </c>
      <c r="M25" s="331"/>
    </row>
    <row r="26" spans="2:13" x14ac:dyDescent="0.3">
      <c r="B26" s="41"/>
      <c r="C26" s="341" t="s">
        <v>1350</v>
      </c>
      <c r="D26" s="342" t="s">
        <v>1357</v>
      </c>
      <c r="E26" s="342" t="s">
        <v>210</v>
      </c>
      <c r="F26" s="342" t="s">
        <v>3076</v>
      </c>
      <c r="G26" s="343">
        <f t="shared" si="0"/>
        <v>900</v>
      </c>
      <c r="H26" s="233">
        <f t="shared" si="1"/>
        <v>144</v>
      </c>
      <c r="I26" s="233">
        <f t="shared" si="2"/>
        <v>1044</v>
      </c>
      <c r="J26" s="344">
        <v>96</v>
      </c>
      <c r="K26" s="344">
        <v>90</v>
      </c>
      <c r="L26" s="345">
        <f t="shared" si="3"/>
        <v>858</v>
      </c>
      <c r="M26" s="331"/>
    </row>
    <row r="27" spans="2:13" x14ac:dyDescent="0.3">
      <c r="B27" s="41"/>
      <c r="C27" s="341" t="s">
        <v>1350</v>
      </c>
      <c r="D27" s="342" t="s">
        <v>1357</v>
      </c>
      <c r="E27" s="342" t="s">
        <v>210</v>
      </c>
      <c r="F27" s="342" t="s">
        <v>3076</v>
      </c>
      <c r="G27" s="343">
        <f t="shared" si="0"/>
        <v>1800</v>
      </c>
      <c r="H27" s="233">
        <f t="shared" si="1"/>
        <v>288</v>
      </c>
      <c r="I27" s="233">
        <f t="shared" si="2"/>
        <v>2088</v>
      </c>
      <c r="J27" s="344">
        <v>9599.94</v>
      </c>
      <c r="K27" s="344">
        <v>180</v>
      </c>
      <c r="L27" s="345">
        <f t="shared" si="3"/>
        <v>-7691.9400000000005</v>
      </c>
      <c r="M27" s="331"/>
    </row>
    <row r="28" spans="2:13" x14ac:dyDescent="0.3">
      <c r="B28" s="41"/>
      <c r="C28" s="346" t="s">
        <v>1350</v>
      </c>
      <c r="D28" s="347" t="s">
        <v>1357</v>
      </c>
      <c r="E28" s="347" t="s">
        <v>210</v>
      </c>
      <c r="F28" s="347" t="s">
        <v>3076</v>
      </c>
      <c r="G28" s="348">
        <f t="shared" si="0"/>
        <v>90000</v>
      </c>
      <c r="H28" s="349">
        <f t="shared" si="1"/>
        <v>14400</v>
      </c>
      <c r="I28" s="349">
        <f t="shared" si="2"/>
        <v>104400</v>
      </c>
      <c r="J28" s="350">
        <v>192</v>
      </c>
      <c r="K28" s="350">
        <v>9000</v>
      </c>
      <c r="L28" s="351">
        <f t="shared" si="3"/>
        <v>95208</v>
      </c>
      <c r="M28" s="331"/>
    </row>
    <row r="29" spans="2:13" ht="15" thickBot="1" x14ac:dyDescent="0.35">
      <c r="B29" s="41"/>
      <c r="C29" s="330"/>
      <c r="D29" s="330"/>
      <c r="E29" s="330"/>
      <c r="F29" s="330"/>
      <c r="G29" s="352"/>
      <c r="H29" s="353"/>
      <c r="I29" s="353"/>
      <c r="J29" s="352"/>
      <c r="K29" s="352"/>
      <c r="L29" s="352"/>
      <c r="M29" s="331"/>
    </row>
    <row r="30" spans="2:13" ht="15" thickBot="1" x14ac:dyDescent="0.35">
      <c r="B30" s="41"/>
      <c r="C30" s="330"/>
      <c r="D30" s="330"/>
      <c r="E30" s="330"/>
      <c r="F30" s="330"/>
      <c r="G30" s="354">
        <f t="shared" ref="G30:L30" si="4">+SUM(G12:G28)</f>
        <v>424090</v>
      </c>
      <c r="H30" s="354">
        <f t="shared" si="4"/>
        <v>67854.399999999994</v>
      </c>
      <c r="I30" s="354">
        <f t="shared" si="4"/>
        <v>491944.39999999997</v>
      </c>
      <c r="J30" s="354">
        <f t="shared" si="4"/>
        <v>45236.020000000004</v>
      </c>
      <c r="K30" s="354">
        <f t="shared" si="4"/>
        <v>42409</v>
      </c>
      <c r="L30" s="354">
        <f t="shared" si="4"/>
        <v>404299.38</v>
      </c>
      <c r="M30" s="334"/>
    </row>
    <row r="31" spans="2:13" ht="15" thickTop="1" x14ac:dyDescent="0.3">
      <c r="B31" s="41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1"/>
    </row>
    <row r="32" spans="2:13" x14ac:dyDescent="0.3">
      <c r="B32" s="41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1"/>
    </row>
    <row r="33" spans="2:13" x14ac:dyDescent="0.3">
      <c r="B33" s="41"/>
      <c r="C33" s="696" t="s">
        <v>1358</v>
      </c>
      <c r="D33" s="696"/>
      <c r="E33" s="696"/>
      <c r="F33" s="696"/>
      <c r="G33" s="696"/>
      <c r="H33" s="696"/>
      <c r="I33" s="696"/>
      <c r="J33" s="696"/>
      <c r="K33" s="330"/>
      <c r="L33" s="330"/>
      <c r="M33" s="331"/>
    </row>
    <row r="34" spans="2:13" x14ac:dyDescent="0.3">
      <c r="B34" s="41"/>
      <c r="C34" s="355"/>
      <c r="D34" s="330"/>
      <c r="E34" s="330"/>
      <c r="F34" s="330"/>
      <c r="H34" s="330"/>
      <c r="I34" s="330"/>
      <c r="J34" s="330"/>
      <c r="K34" s="330"/>
      <c r="L34" s="330"/>
      <c r="M34" s="331"/>
    </row>
    <row r="35" spans="2:13" x14ac:dyDescent="0.3">
      <c r="B35" s="41"/>
      <c r="C35" s="335" t="s">
        <v>1350</v>
      </c>
      <c r="D35" s="356" t="s">
        <v>1351</v>
      </c>
      <c r="E35" s="356" t="s">
        <v>1352</v>
      </c>
      <c r="F35" s="336" t="s">
        <v>3076</v>
      </c>
      <c r="G35" s="336"/>
      <c r="H35" s="336"/>
      <c r="I35" s="336"/>
      <c r="J35" s="357">
        <v>210</v>
      </c>
      <c r="K35" s="358"/>
      <c r="L35" s="330"/>
      <c r="M35" s="331"/>
    </row>
    <row r="36" spans="2:13" x14ac:dyDescent="0.3">
      <c r="B36" s="41"/>
      <c r="C36" s="341" t="s">
        <v>1350</v>
      </c>
      <c r="D36" s="359" t="s">
        <v>1353</v>
      </c>
      <c r="E36" s="359" t="s">
        <v>1352</v>
      </c>
      <c r="F36" s="342" t="s">
        <v>3076</v>
      </c>
      <c r="G36" s="342"/>
      <c r="H36" s="342"/>
      <c r="I36" s="342"/>
      <c r="J36" s="360">
        <v>1068.1199999999999</v>
      </c>
      <c r="K36" s="358"/>
      <c r="L36" s="330"/>
      <c r="M36" s="331"/>
    </row>
    <row r="37" spans="2:13" x14ac:dyDescent="0.3">
      <c r="B37" s="41"/>
      <c r="C37" s="346" t="s">
        <v>1355</v>
      </c>
      <c r="D37" s="361" t="s">
        <v>1356</v>
      </c>
      <c r="E37" s="361" t="s">
        <v>185</v>
      </c>
      <c r="F37" s="347" t="s">
        <v>3076</v>
      </c>
      <c r="G37" s="347"/>
      <c r="H37" s="347"/>
      <c r="I37" s="347"/>
      <c r="J37" s="362">
        <v>0</v>
      </c>
      <c r="K37" s="358"/>
      <c r="L37" s="330"/>
      <c r="M37" s="331"/>
    </row>
    <row r="38" spans="2:13" ht="15" thickBot="1" x14ac:dyDescent="0.35">
      <c r="B38" s="41"/>
      <c r="C38" s="355"/>
      <c r="D38" s="363"/>
      <c r="E38" s="330"/>
      <c r="F38" s="330"/>
      <c r="H38" s="330"/>
      <c r="I38" s="330"/>
      <c r="J38" s="364"/>
      <c r="K38" s="330"/>
      <c r="L38" s="330"/>
      <c r="M38" s="331"/>
    </row>
    <row r="39" spans="2:13" ht="15" thickBot="1" x14ac:dyDescent="0.35">
      <c r="B39" s="41"/>
      <c r="C39" s="330"/>
      <c r="D39" s="330"/>
      <c r="E39" s="330"/>
      <c r="F39" s="697" t="s">
        <v>1359</v>
      </c>
      <c r="G39" s="697"/>
      <c r="H39" s="697"/>
      <c r="I39" s="697"/>
      <c r="J39" s="354">
        <f>+SUM(J35:J37)</f>
        <v>1278.1199999999999</v>
      </c>
      <c r="K39" s="330"/>
      <c r="L39" s="330"/>
      <c r="M39" s="331"/>
    </row>
    <row r="40" spans="2:13" ht="15" thickTop="1" x14ac:dyDescent="0.3">
      <c r="B40" s="41"/>
      <c r="C40" s="330"/>
      <c r="D40" s="330"/>
      <c r="E40" s="330"/>
      <c r="F40" s="365"/>
      <c r="G40" s="365"/>
      <c r="H40" s="365"/>
      <c r="I40" s="365"/>
      <c r="J40" s="366"/>
      <c r="K40" s="330"/>
      <c r="L40" s="330"/>
      <c r="M40" s="331"/>
    </row>
    <row r="41" spans="2:13" x14ac:dyDescent="0.3">
      <c r="B41" s="41"/>
      <c r="C41" s="688" t="s">
        <v>1360</v>
      </c>
      <c r="D41" s="688"/>
      <c r="E41" s="688"/>
      <c r="F41" s="688"/>
      <c r="G41" s="688"/>
      <c r="H41" s="688"/>
      <c r="I41" s="688"/>
      <c r="J41" s="688"/>
      <c r="K41" s="330"/>
      <c r="L41" s="330"/>
      <c r="M41" s="331"/>
    </row>
    <row r="42" spans="2:13" x14ac:dyDescent="0.3">
      <c r="B42" s="41"/>
      <c r="C42" s="367"/>
      <c r="D42" s="367"/>
      <c r="E42" s="367"/>
      <c r="F42" s="367"/>
      <c r="G42" s="367"/>
      <c r="H42" s="367"/>
      <c r="I42" s="367"/>
      <c r="J42" s="367"/>
      <c r="K42" s="330"/>
      <c r="L42" s="330"/>
      <c r="M42" s="331"/>
    </row>
    <row r="43" spans="2:13" x14ac:dyDescent="0.3">
      <c r="B43" s="41"/>
      <c r="C43" s="335" t="s">
        <v>1350</v>
      </c>
      <c r="D43" s="356" t="s">
        <v>1354</v>
      </c>
      <c r="E43" s="356" t="s">
        <v>1352</v>
      </c>
      <c r="F43" s="336" t="s">
        <v>3076</v>
      </c>
      <c r="G43" s="368"/>
      <c r="H43" s="368"/>
      <c r="I43" s="368"/>
      <c r="J43" s="357">
        <v>400</v>
      </c>
      <c r="K43" s="330"/>
      <c r="L43" s="330"/>
      <c r="M43" s="331"/>
    </row>
    <row r="44" spans="2:13" x14ac:dyDescent="0.3">
      <c r="B44" s="41"/>
      <c r="C44" s="341" t="s">
        <v>1350</v>
      </c>
      <c r="D44" s="359" t="s">
        <v>1361</v>
      </c>
      <c r="E44" s="359" t="s">
        <v>210</v>
      </c>
      <c r="F44" s="342" t="s">
        <v>3076</v>
      </c>
      <c r="G44" s="369"/>
      <c r="H44" s="369"/>
      <c r="I44" s="369"/>
      <c r="J44" s="360">
        <v>1316</v>
      </c>
      <c r="K44" s="330"/>
      <c r="L44" s="330"/>
      <c r="M44" s="331"/>
    </row>
    <row r="45" spans="2:13" x14ac:dyDescent="0.3">
      <c r="B45" s="41"/>
      <c r="C45" s="341" t="s">
        <v>1350</v>
      </c>
      <c r="D45" s="359" t="s">
        <v>1362</v>
      </c>
      <c r="E45" s="359" t="s">
        <v>210</v>
      </c>
      <c r="F45" s="342" t="s">
        <v>3076</v>
      </c>
      <c r="G45" s="369"/>
      <c r="H45" s="369"/>
      <c r="I45" s="369"/>
      <c r="J45" s="360">
        <v>1316</v>
      </c>
      <c r="K45" s="330"/>
      <c r="L45" s="330"/>
      <c r="M45" s="331"/>
    </row>
    <row r="46" spans="2:13" x14ac:dyDescent="0.3">
      <c r="B46" s="41"/>
      <c r="C46" s="341" t="s">
        <v>1350</v>
      </c>
      <c r="D46" s="359" t="s">
        <v>1363</v>
      </c>
      <c r="E46" s="359" t="s">
        <v>210</v>
      </c>
      <c r="F46" s="342" t="s">
        <v>3076</v>
      </c>
      <c r="G46" s="369"/>
      <c r="H46" s="369"/>
      <c r="I46" s="369"/>
      <c r="J46" s="360">
        <v>256</v>
      </c>
      <c r="K46" s="330"/>
      <c r="L46" s="330"/>
      <c r="M46" s="331"/>
    </row>
    <row r="47" spans="2:13" x14ac:dyDescent="0.3">
      <c r="B47" s="41"/>
      <c r="C47" s="341" t="s">
        <v>1350</v>
      </c>
      <c r="D47" s="359" t="s">
        <v>1364</v>
      </c>
      <c r="E47" s="359" t="s">
        <v>221</v>
      </c>
      <c r="F47" s="342" t="s">
        <v>3076</v>
      </c>
      <c r="G47" s="369"/>
      <c r="H47" s="369"/>
      <c r="I47" s="369"/>
      <c r="J47" s="360">
        <v>256</v>
      </c>
      <c r="K47" s="330"/>
      <c r="L47" s="330"/>
      <c r="M47" s="331"/>
    </row>
    <row r="48" spans="2:13" x14ac:dyDescent="0.3">
      <c r="B48" s="41"/>
      <c r="C48" s="341" t="s">
        <v>1350</v>
      </c>
      <c r="D48" s="359" t="s">
        <v>1365</v>
      </c>
      <c r="E48" s="359" t="s">
        <v>221</v>
      </c>
      <c r="F48" s="342" t="s">
        <v>3076</v>
      </c>
      <c r="G48" s="128"/>
      <c r="H48" s="358"/>
      <c r="I48" s="358"/>
      <c r="J48" s="360">
        <v>256</v>
      </c>
      <c r="K48" s="330"/>
      <c r="L48" s="330"/>
      <c r="M48" s="331"/>
    </row>
    <row r="49" spans="2:13" x14ac:dyDescent="0.3">
      <c r="B49" s="41"/>
      <c r="C49" s="346" t="s">
        <v>1350</v>
      </c>
      <c r="D49" s="361" t="s">
        <v>1366</v>
      </c>
      <c r="E49" s="361" t="s">
        <v>229</v>
      </c>
      <c r="F49" s="347" t="s">
        <v>3076</v>
      </c>
      <c r="G49" s="370"/>
      <c r="H49" s="371"/>
      <c r="I49" s="371"/>
      <c r="J49" s="362">
        <v>1316</v>
      </c>
      <c r="K49" s="330"/>
      <c r="L49" s="330"/>
      <c r="M49" s="331"/>
    </row>
    <row r="50" spans="2:13" ht="15" thickBot="1" x14ac:dyDescent="0.35">
      <c r="B50" s="41"/>
      <c r="C50" s="372"/>
      <c r="D50" s="373"/>
      <c r="E50" s="373"/>
      <c r="F50" s="330"/>
      <c r="G50" s="279"/>
      <c r="H50" s="330"/>
      <c r="I50" s="330"/>
      <c r="J50" s="330"/>
      <c r="K50" s="330"/>
      <c r="L50" s="330"/>
      <c r="M50" s="331"/>
    </row>
    <row r="51" spans="2:13" ht="15" thickBot="1" x14ac:dyDescent="0.35">
      <c r="B51" s="41"/>
      <c r="C51" s="372"/>
      <c r="D51" s="373"/>
      <c r="E51" s="373"/>
      <c r="F51" s="697" t="s">
        <v>1359</v>
      </c>
      <c r="G51" s="697"/>
      <c r="H51" s="697"/>
      <c r="I51" s="697"/>
      <c r="J51" s="354">
        <f>J43+J44+J45+J46+J47+J48+J49</f>
        <v>5116</v>
      </c>
      <c r="K51" s="330"/>
      <c r="L51" s="330"/>
      <c r="M51" s="331"/>
    </row>
    <row r="52" spans="2:13" ht="15" thickTop="1" x14ac:dyDescent="0.3">
      <c r="B52" s="41"/>
      <c r="C52" s="372"/>
      <c r="D52" s="373"/>
      <c r="E52" s="373"/>
      <c r="F52" s="330"/>
      <c r="G52" s="279"/>
      <c r="H52" s="330"/>
      <c r="I52" s="330"/>
      <c r="J52" s="330"/>
      <c r="K52" s="330"/>
      <c r="L52" s="330"/>
      <c r="M52" s="331"/>
    </row>
    <row r="53" spans="2:13" x14ac:dyDescent="0.3">
      <c r="B53" s="41"/>
      <c r="C53" s="372"/>
      <c r="D53" s="373"/>
      <c r="E53" s="373"/>
      <c r="F53" s="330"/>
      <c r="G53" s="279"/>
      <c r="H53" s="330"/>
      <c r="I53" s="330"/>
      <c r="J53" s="330"/>
      <c r="K53" s="330"/>
      <c r="L53" s="330"/>
      <c r="M53" s="331"/>
    </row>
    <row r="54" spans="2:13" x14ac:dyDescent="0.3">
      <c r="B54" s="41"/>
      <c r="C54" s="330"/>
      <c r="D54" s="330"/>
      <c r="E54" s="330"/>
      <c r="F54" s="691" t="s">
        <v>1367</v>
      </c>
      <c r="G54" s="692"/>
      <c r="H54" s="692"/>
      <c r="I54" s="693"/>
      <c r="J54" s="374" t="s">
        <v>1368</v>
      </c>
      <c r="K54" s="330"/>
      <c r="L54" s="330"/>
      <c r="M54" s="331"/>
    </row>
    <row r="55" spans="2:13" x14ac:dyDescent="0.3">
      <c r="B55" s="41"/>
      <c r="C55" s="330"/>
      <c r="D55" s="330"/>
      <c r="E55" s="330"/>
      <c r="F55" s="358"/>
      <c r="G55" s="31"/>
      <c r="H55" s="358"/>
      <c r="I55" s="358"/>
      <c r="J55" s="358"/>
      <c r="K55" s="330"/>
      <c r="L55" s="330"/>
      <c r="M55" s="331"/>
    </row>
    <row r="56" spans="2:13" x14ac:dyDescent="0.3">
      <c r="B56" s="41"/>
      <c r="C56" s="330"/>
      <c r="D56" s="330"/>
      <c r="E56" s="330"/>
      <c r="F56" s="694" t="s">
        <v>1369</v>
      </c>
      <c r="G56" s="694"/>
      <c r="H56" s="694"/>
      <c r="I56" s="694"/>
      <c r="J56" s="375">
        <f>J51+J39+J30</f>
        <v>51630.140000000007</v>
      </c>
      <c r="K56" s="330"/>
      <c r="L56" s="330"/>
      <c r="M56" s="331"/>
    </row>
    <row r="57" spans="2:13" ht="15" thickBot="1" x14ac:dyDescent="0.35">
      <c r="B57" s="41"/>
      <c r="C57" s="330"/>
      <c r="D57" s="330"/>
      <c r="E57" s="330"/>
      <c r="F57" s="330"/>
      <c r="G57" s="279"/>
      <c r="H57" s="330"/>
      <c r="I57" s="330"/>
      <c r="J57" s="376">
        <f>+SUM(J56)</f>
        <v>51630.140000000007</v>
      </c>
      <c r="K57" s="330"/>
      <c r="L57" s="330"/>
      <c r="M57" s="331"/>
    </row>
    <row r="58" spans="2:13" x14ac:dyDescent="0.3">
      <c r="B58" s="41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1"/>
    </row>
    <row r="59" spans="2:13" x14ac:dyDescent="0.3">
      <c r="B59" s="41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1"/>
    </row>
    <row r="60" spans="2:13" x14ac:dyDescent="0.3">
      <c r="B60" s="41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1"/>
    </row>
    <row r="61" spans="2:13" x14ac:dyDescent="0.3">
      <c r="B61" s="41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6"/>
    </row>
    <row r="62" spans="2:13" ht="15" thickBot="1" x14ac:dyDescent="0.35"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9"/>
    </row>
    <row r="63" spans="2:13" x14ac:dyDescent="0.3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2:13" x14ac:dyDescent="0.3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</sheetData>
  <mergeCells count="10">
    <mergeCell ref="C41:J41"/>
    <mergeCell ref="F51:I51"/>
    <mergeCell ref="F54:I54"/>
    <mergeCell ref="F56:I56"/>
    <mergeCell ref="C3:L3"/>
    <mergeCell ref="C4:L4"/>
    <mergeCell ref="C5:L5"/>
    <mergeCell ref="C6:L6"/>
    <mergeCell ref="C33:J33"/>
    <mergeCell ref="F39:I3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A. Caratula</vt:lpstr>
      <vt:lpstr>B. Indice </vt:lpstr>
      <vt:lpstr>C. Resumen IVA Cobrado</vt:lpstr>
      <vt:lpstr>D. Deter Saldo a Favor</vt:lpstr>
      <vt:lpstr>E. IVA cobrado CTA-A</vt:lpstr>
      <vt:lpstr>F. IVA cobrado CTA-B</vt:lpstr>
      <vt:lpstr>G. IVA ACREDITABLE</vt:lpstr>
      <vt:lpstr>H. IVA retenido del mes actual</vt:lpstr>
      <vt:lpstr>I. IVA retenido 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</cp:lastModifiedBy>
  <dcterms:created xsi:type="dcterms:W3CDTF">2021-10-19T16:52:43Z</dcterms:created>
  <dcterms:modified xsi:type="dcterms:W3CDTF">2022-03-01T15:23:11Z</dcterms:modified>
</cp:coreProperties>
</file>