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sition Sizing Calc" sheetId="1" r:id="rId3"/>
    <sheet state="visible" name="PnL" sheetId="2" r:id="rId4"/>
    <sheet state="visible" name="X Rates" sheetId="3" r:id="rId5"/>
  </sheets>
  <definedNames>
    <definedName localSheetId="2" name="currency_investing_cross_rates">'X Rates'!$A$1:$H$9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1">
      <text>
        <t xml:space="preserve">W van der Hoven:
Maximum shares one can purchase WITHOUT considering max loss and WITH considering max loss</t>
      </text>
    </comment>
    <comment authorId="0" ref="B2">
      <text>
        <t xml:space="preserve">W van der Hoven:
Ticker symbol</t>
      </text>
    </comment>
    <comment authorId="0" ref="C2">
      <text>
        <t xml:space="preserve">W van der Hoven:
Select the type of position i.e. LONG or SHORT</t>
      </text>
    </comment>
    <comment authorId="0" ref="D2">
      <text>
        <t xml:space="preserve">W van der Hoven:
Total buying power provided by broker</t>
      </text>
    </comment>
    <comment authorId="0" ref="E2">
      <text>
        <t xml:space="preserve">W van der Hoven:
Total amount of capital held with broker</t>
      </text>
    </comment>
    <comment authorId="0" ref="F2">
      <text>
        <t xml:space="preserve">W van der Hoven:
The price at which you enter the trade (LONG or SHORT)</t>
      </text>
    </comment>
    <comment authorId="0" ref="G2">
      <text>
        <t xml:space="preserve">W van der Hoven:
Your selected stop loss price </t>
      </text>
    </comment>
    <comment authorId="0" ref="H2">
      <text>
        <t xml:space="preserve">W van der Hoven:
This suggested stop is in cases where column N cells are less than column O cell values. This gives the lowest/highest (for long/short positions respectively) stop prices at which the max loss is achieved</t>
      </text>
    </comment>
    <comment authorId="0" ref="I2">
      <text>
        <t xml:space="preserve">W van der Hoven:
The risk tolerance level giving the maximum loss. Row 3 is linked to the table in rows 10 to 21 which gives a spread of various maximum losses for given levels of risk tolerance</t>
      </text>
    </comment>
    <comment authorId="0" ref="J2">
      <text>
        <t xml:space="preserve">W van der Hoven:
This is the max loss if cell N7 = 1
For N7 &lt; 1 the actual max loss will be less than column I cells </t>
      </text>
    </comment>
    <comment authorId="0" ref="K2">
      <text>
        <t xml:space="preserve">W van der Hoven:
The required minimum return as per the selected reward to risk ratio to make the trade viable to take on</t>
      </text>
    </comment>
    <comment authorId="0" ref="L2">
      <text>
        <t xml:space="preserve">W van der Hoven:
Suggested position for given risk tolerance and stop loss</t>
      </text>
    </comment>
    <comment authorId="0" ref="M2">
      <text>
        <t xml:space="preserve">W van der Hoven:
Cost of taking position WITH considering max loss</t>
      </text>
    </comment>
    <comment authorId="0" ref="P2">
      <text>
        <t xml:space="preserve">W van der Hoven:
Maximum number of trades assuming max loss in each trade before blowing up account</t>
      </text>
    </comment>
    <comment authorId="0" ref="R2">
      <text>
        <t xml:space="preserve">W van der Hoven:
Target price to achieve minimum risk:reward</t>
      </text>
    </comment>
    <comment authorId="0" ref="S2">
      <text>
        <t xml:space="preserve">W van der Hoven:
Minimum Profit before costs for this trade at the 
target price</t>
      </text>
    </comment>
    <comment authorId="0" ref="T2">
      <text>
        <t xml:space="preserve">W van der Hoven:
Price change needed to realise risk:reward and achieve minimum required return</t>
      </text>
    </comment>
    <comment authorId="0" ref="U2">
      <text>
        <t xml:space="preserve">W van der Hoven:
Actual exit price</t>
      </text>
    </comment>
    <comment authorId="0" ref="V2">
      <text>
        <t xml:space="preserve">W van der Hoven:
Actual profit</t>
      </text>
    </comment>
    <comment authorId="0" ref="W2">
      <text>
        <t xml:space="preserve">W van der Hoven:
Actual price change</t>
      </text>
    </comment>
    <comment authorId="0" ref="X2">
      <text>
        <t xml:space="preserve">W van der Hoven:
Actual profit in local currency</t>
      </text>
    </comment>
    <comment authorId="0" ref="Y2">
      <text>
        <t xml:space="preserve">W van der Hoven:
Exchange rate</t>
      </text>
    </comment>
    <comment authorId="0" ref="J23">
      <text>
        <t xml:space="preserve">W van der Hoven:
Total of maximum loss per trade to gauge daily maximum draw down limit</t>
      </text>
    </comment>
    <comment authorId="0" ref="K23">
      <text>
        <t xml:space="preserve">W van der Hoven:
Reward to Risk ratio. This cell contains the REWARD ratio number</t>
      </text>
    </comment>
    <comment authorId="0" ref="N23">
      <text>
        <t xml:space="preserve">W van der Hoven:
Maximum percentage buying power allowed per trade
</t>
      </text>
    </comment>
    <comment authorId="0" ref="P26">
      <text>
        <t xml:space="preserve">W van der Hoven:
Maximum number of trades assuming max loss in each trade before blowing up account</t>
      </text>
    </comment>
  </commentList>
</comments>
</file>

<file path=xl/sharedStrings.xml><?xml version="1.0" encoding="utf-8"?>
<sst xmlns="http://schemas.openxmlformats.org/spreadsheetml/2006/main" count="85" uniqueCount="66">
  <si>
    <t>Position and Capital details</t>
  </si>
  <si>
    <t>Stop ($)</t>
  </si>
  <si>
    <t>Risk Management</t>
  </si>
  <si>
    <t>Max shares</t>
  </si>
  <si>
    <t>Target Price Metrics</t>
  </si>
  <si>
    <t>Actual Price Metrics</t>
  </si>
  <si>
    <t>#</t>
  </si>
  <si>
    <t>Ticker</t>
  </si>
  <si>
    <t>Long/Short</t>
  </si>
  <si>
    <t>Buying Power ($)</t>
  </si>
  <si>
    <t>Capital ($)</t>
  </si>
  <si>
    <t>Entry price ($)</t>
  </si>
  <si>
    <t>Selected</t>
  </si>
  <si>
    <t>Suggested</t>
  </si>
  <si>
    <t>Risk Tol (%)</t>
  </si>
  <si>
    <t>Max Loss ($)</t>
  </si>
  <si>
    <t>Req Return (&gt;= $)</t>
  </si>
  <si>
    <t>Position size</t>
  </si>
  <si>
    <t>Outlay ($)</t>
  </si>
  <si>
    <t>With</t>
  </si>
  <si>
    <t>Without</t>
  </si>
  <si>
    <t>Max # trades</t>
  </si>
  <si>
    <t>Target price ($)</t>
  </si>
  <si>
    <t>Min Profit ($)</t>
  </si>
  <si>
    <t>Price CHANGE required</t>
  </si>
  <si>
    <t>Actual Price ($)</t>
  </si>
  <si>
    <t>Actual Profit ($)</t>
  </si>
  <si>
    <t>Price CHANGE</t>
  </si>
  <si>
    <t>Profit (£)</t>
  </si>
  <si>
    <t>X-rate</t>
  </si>
  <si>
    <t>OKTA</t>
  </si>
  <si>
    <t>Long</t>
  </si>
  <si>
    <t>***</t>
  </si>
  <si>
    <t>Risk Tolerance Spread for #1 Ticker</t>
  </si>
  <si>
    <t>*Thank you to our student Wikus van der Hoven for developing this for us!</t>
  </si>
  <si>
    <t>Yellow box = User inputs</t>
  </si>
  <si>
    <t>Max Loss($)</t>
  </si>
  <si>
    <t>Blue box = Position sizing and price target</t>
  </si>
  <si>
    <t>Green box = Calculations for Ticker #1 and Actual Profit</t>
  </si>
  <si>
    <t>Black text = User Inputs</t>
  </si>
  <si>
    <t>Red text = Formula</t>
  </si>
  <si>
    <t>Grey text = Additional information formula</t>
  </si>
  <si>
    <t>All other coloured boxes = Graphic information</t>
  </si>
  <si>
    <t>Date</t>
  </si>
  <si>
    <t>Entry price</t>
  </si>
  <si>
    <t>Exit price</t>
  </si>
  <si>
    <t>Profit</t>
  </si>
  <si>
    <t>Cumul Profit</t>
  </si>
  <si>
    <t>Setup</t>
  </si>
  <si>
    <t>Cross Rates</t>
  </si>
  <si>
    <t>Currency Last Trade</t>
  </si>
  <si>
    <t>USD $ N/A</t>
  </si>
  <si>
    <t>JPY ¥ N/A</t>
  </si>
  <si>
    <t>EUR € N/A</t>
  </si>
  <si>
    <t>CAD $ N/A</t>
  </si>
  <si>
    <t>GBP £ N/A</t>
  </si>
  <si>
    <t>AUD $ N/A</t>
  </si>
  <si>
    <t>CHF N/A</t>
  </si>
  <si>
    <t>1 USD $</t>
  </si>
  <si>
    <t>–</t>
  </si>
  <si>
    <t>1 JPY ¥</t>
  </si>
  <si>
    <t>1 EUR €</t>
  </si>
  <si>
    <t>1 CAD $</t>
  </si>
  <si>
    <t>1 GBP £</t>
  </si>
  <si>
    <t>1 AUD $</t>
  </si>
  <si>
    <t>1 CHF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</si>
</sst>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_-;\-* #,##0.00_-;_-* &quot;-&quot;??_-;_-@"/>
    <numFmt numFmtId="165" formatCode="_-* #,##0_-;\-* #,##0_-;_-* &quot;-&quot;??_-;_-@"/>
    <numFmt numFmtId="166" formatCode="0.000"/>
    <numFmt numFmtId="167" formatCode="_-* #,##0.000_-;\-* #,##0.000_-;_-* &quot;-&quot;??_-;_-@"/>
    <numFmt numFmtId="168" formatCode="_-* #,##0.0_-;\-* #,##0.0_-;_-* &quot;-&quot;??_-;_-@"/>
    <numFmt numFmtId="169" formatCode="[$$-409]#,##0.00_ ;\-[$$-409]#,##0.00\ "/>
  </numFmts>
  <fonts count="16">
    <font>
      <sz val="11.0"/>
      <color rgb="FF000000"/>
      <name val="Calibri"/>
    </font>
    <font>
      <b/>
      <sz val="11.0"/>
      <color rgb="FF000000"/>
      <name val="Calibri"/>
    </font>
    <font/>
    <font>
      <b/>
      <sz val="11.0"/>
      <color rgb="FFBFBFBF"/>
      <name val="Calibri"/>
    </font>
    <font>
      <sz val="11.0"/>
      <color rgb="FFFF0000"/>
      <name val="Calibri"/>
    </font>
    <font>
      <b/>
      <sz val="11.0"/>
      <name val="Calibri"/>
    </font>
    <font>
      <sz val="11.0"/>
      <color rgb="FF000000"/>
      <name val="Arial"/>
    </font>
    <font>
      <sz val="11.0"/>
      <name val="Arial"/>
    </font>
    <font>
      <sz val="11.0"/>
      <color rgb="FFBFBFBF"/>
      <name val="Calibri"/>
    </font>
    <font>
      <sz val="11.0"/>
      <color rgb="FFFF0000"/>
      <name val="Arial"/>
    </font>
    <font>
      <sz val="11.0"/>
      <name val="Calibri"/>
    </font>
    <font>
      <sz val="11.0"/>
      <color rgb="FFFFFF99"/>
      <name val="Calibri"/>
    </font>
    <font>
      <b/>
      <sz val="11.0"/>
      <color rgb="FFFF0000"/>
      <name val="Calibri"/>
    </font>
    <font>
      <sz val="11.0"/>
      <color rgb="FFCCFFFF"/>
      <name val="Calibri"/>
    </font>
    <font>
      <sz val="11.0"/>
      <color rgb="FFCCFFCC"/>
      <name val="Calibri"/>
    </font>
    <font>
      <sz val="11.0"/>
      <color rgb="FFFFFFF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BFBFBF"/>
      </patternFill>
    </fill>
  </fills>
  <borders count="70">
    <border/>
    <border>
      <left/>
      <right/>
      <top/>
      <bottom style="thick">
        <color rgb="FF000000"/>
      </bottom>
    </border>
    <border>
      <left style="thin">
        <color rgb="FF000000"/>
      </left>
      <top/>
      <bottom style="thick">
        <color rgb="FF000000"/>
      </bottom>
    </border>
    <border>
      <top/>
      <bottom style="thick">
        <color rgb="FF000000"/>
      </bottom>
    </border>
    <border>
      <right/>
      <top/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ck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/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/>
      <top style="thick">
        <color rgb="FF000000"/>
      </top>
      <bottom/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/>
    </border>
    <border>
      <left style="thin">
        <color rgb="FF000000"/>
      </left>
      <right/>
      <top style="thick">
        <color rgb="FF000000"/>
      </top>
      <bottom style="thick">
        <color rgb="FF000000"/>
      </bottom>
    </border>
    <border>
      <left/>
      <right/>
      <top style="thick">
        <color rgb="FF000000"/>
      </top>
      <bottom style="thick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 style="thin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  <border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7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wrapText="0"/>
    </xf>
    <xf borderId="2" fillId="2" fontId="1" numFmtId="0" xfId="0" applyAlignment="1" applyBorder="1" applyFont="1">
      <alignment horizontal="center" shrinkToFit="0" wrapText="0"/>
    </xf>
    <xf borderId="3" fillId="0" fontId="2" numFmtId="0" xfId="0" applyBorder="1" applyFont="1"/>
    <xf borderId="4" fillId="0" fontId="2" numFmtId="0" xfId="0" applyBorder="1" applyFont="1"/>
    <xf borderId="5" fillId="2" fontId="1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5" fillId="2" fontId="3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shrinkToFit="0" wrapText="0"/>
    </xf>
    <xf borderId="1" fillId="2" fontId="0" numFmtId="0" xfId="0" applyAlignment="1" applyBorder="1" applyFont="1">
      <alignment shrinkToFit="0" wrapText="0"/>
    </xf>
    <xf borderId="1" fillId="2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8" fillId="2" fontId="1" numFmtId="0" xfId="0" applyAlignment="1" applyBorder="1" applyFont="1">
      <alignment horizontal="center" shrinkToFit="0" vertical="center" wrapText="1"/>
    </xf>
    <xf borderId="19" fillId="2" fontId="1" numFmtId="0" xfId="0" applyAlignment="1" applyBorder="1" applyFont="1">
      <alignment horizontal="center" shrinkToFit="0" vertical="center" wrapText="1"/>
    </xf>
    <xf borderId="20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22" fillId="3" fontId="0" numFmtId="0" xfId="0" applyAlignment="1" applyBorder="1" applyFill="1" applyFont="1">
      <alignment horizontal="center" shrinkToFit="0" vertical="center" wrapText="0"/>
    </xf>
    <xf borderId="23" fillId="4" fontId="6" numFmtId="0" xfId="0" applyAlignment="1" applyBorder="1" applyFill="1" applyFont="1">
      <alignment horizontal="left" readingOrder="0" shrinkToFit="0" wrapText="0"/>
    </xf>
    <xf borderId="24" fillId="4" fontId="6" numFmtId="0" xfId="0" applyAlignment="1" applyBorder="1" applyFont="1">
      <alignment readingOrder="0" shrinkToFit="0" wrapText="0"/>
    </xf>
    <xf borderId="24" fillId="4" fontId="7" numFmtId="164" xfId="0" applyAlignment="1" applyBorder="1" applyFont="1" applyNumberFormat="1">
      <alignment readingOrder="0" shrinkToFit="0" wrapText="0"/>
    </xf>
    <xf borderId="24" fillId="4" fontId="0" numFmtId="164" xfId="0" applyAlignment="1" applyBorder="1" applyFont="1" applyNumberFormat="1">
      <alignment shrinkToFit="0" wrapText="0"/>
    </xf>
    <xf borderId="25" fillId="4" fontId="6" numFmtId="0" xfId="0" applyAlignment="1" applyBorder="1" applyFont="1">
      <alignment readingOrder="0" shrinkToFit="0" wrapText="0"/>
    </xf>
    <xf borderId="26" fillId="4" fontId="7" numFmtId="0" xfId="0" applyAlignment="1" applyBorder="1" applyFont="1">
      <alignment readingOrder="0" shrinkToFit="0" wrapText="0"/>
    </xf>
    <xf borderId="27" fillId="2" fontId="4" numFmtId="164" xfId="0" applyAlignment="1" applyBorder="1" applyFont="1" applyNumberFormat="1">
      <alignment shrinkToFit="0" wrapText="0"/>
    </xf>
    <xf borderId="23" fillId="4" fontId="6" numFmtId="10" xfId="0" applyAlignment="1" applyBorder="1" applyFont="1" applyNumberFormat="1">
      <alignment readingOrder="0" shrinkToFit="0" wrapText="0"/>
    </xf>
    <xf borderId="24" fillId="0" fontId="4" numFmtId="164" xfId="0" applyAlignment="1" applyBorder="1" applyFont="1" applyNumberFormat="1">
      <alignment shrinkToFit="0" wrapText="0"/>
    </xf>
    <xf borderId="15" fillId="0" fontId="4" numFmtId="164" xfId="0" applyAlignment="1" applyBorder="1" applyFont="1" applyNumberFormat="1">
      <alignment shrinkToFit="0" wrapText="0"/>
    </xf>
    <xf borderId="24" fillId="5" fontId="4" numFmtId="165" xfId="0" applyAlignment="1" applyBorder="1" applyFill="1" applyFont="1" applyNumberFormat="1">
      <alignment shrinkToFit="0" wrapText="0"/>
    </xf>
    <xf borderId="25" fillId="0" fontId="4" numFmtId="164" xfId="0" applyAlignment="1" applyBorder="1" applyFont="1" applyNumberFormat="1">
      <alignment shrinkToFit="0" wrapText="0"/>
    </xf>
    <xf borderId="28" fillId="0" fontId="8" numFmtId="165" xfId="0" applyAlignment="1" applyBorder="1" applyFont="1" applyNumberFormat="1">
      <alignment shrinkToFit="0" wrapText="0"/>
    </xf>
    <xf borderId="8" fillId="0" fontId="8" numFmtId="165" xfId="0" applyAlignment="1" applyBorder="1" applyFont="1" applyNumberFormat="1">
      <alignment shrinkToFit="0" wrapText="0"/>
    </xf>
    <xf borderId="17" fillId="0" fontId="4" numFmtId="165" xfId="0" applyAlignment="1" applyBorder="1" applyFont="1" applyNumberFormat="1">
      <alignment shrinkToFit="0" wrapText="0"/>
    </xf>
    <xf borderId="18" fillId="2" fontId="0" numFmtId="0" xfId="0" applyAlignment="1" applyBorder="1" applyFont="1">
      <alignment shrinkToFit="0" wrapText="0"/>
    </xf>
    <xf borderId="29" fillId="5" fontId="9" numFmtId="166" xfId="0" applyAlignment="1" applyBorder="1" applyFont="1" applyNumberFormat="1">
      <alignment readingOrder="0" shrinkToFit="0" wrapText="0"/>
    </xf>
    <xf borderId="30" fillId="5" fontId="9" numFmtId="165" xfId="0" applyAlignment="1" applyBorder="1" applyFont="1" applyNumberFormat="1">
      <alignment readingOrder="0" shrinkToFit="0" wrapText="0"/>
    </xf>
    <xf borderId="25" fillId="5" fontId="4" numFmtId="167" xfId="0" applyAlignment="1" applyBorder="1" applyFont="1" applyNumberFormat="1">
      <alignment shrinkToFit="0" wrapText="0"/>
    </xf>
    <xf borderId="31" fillId="4" fontId="9" numFmtId="164" xfId="0" applyAlignment="1" applyBorder="1" applyFont="1" applyNumberFormat="1">
      <alignment readingOrder="0" shrinkToFit="0" wrapText="0"/>
    </xf>
    <xf borderId="27" fillId="3" fontId="4" numFmtId="165" xfId="0" applyAlignment="1" applyBorder="1" applyFont="1" applyNumberFormat="1">
      <alignment shrinkToFit="0" wrapText="0"/>
    </xf>
    <xf borderId="27" fillId="3" fontId="4" numFmtId="167" xfId="0" applyAlignment="1" applyBorder="1" applyFont="1" applyNumberFormat="1">
      <alignment shrinkToFit="0" wrapText="0"/>
    </xf>
    <xf borderId="27" fillId="2" fontId="4" numFmtId="167" xfId="0" applyAlignment="1" applyBorder="1" applyFont="1" applyNumberFormat="1">
      <alignment shrinkToFit="0" wrapText="0"/>
    </xf>
    <xf borderId="32" fillId="2" fontId="0" numFmtId="0" xfId="0" applyAlignment="1" applyBorder="1" applyFont="1">
      <alignment horizontal="center" shrinkToFit="0" vertical="center" wrapText="0"/>
    </xf>
    <xf borderId="33" fillId="4" fontId="0" numFmtId="0" xfId="0" applyAlignment="1" applyBorder="1" applyFont="1">
      <alignment shrinkToFit="0" wrapText="0"/>
    </xf>
    <xf borderId="34" fillId="4" fontId="0" numFmtId="0" xfId="0" applyAlignment="1" applyBorder="1" applyFont="1">
      <alignment shrinkToFit="0" wrapText="0"/>
    </xf>
    <xf borderId="34" fillId="2" fontId="4" numFmtId="164" xfId="0" applyAlignment="1" applyBorder="1" applyFont="1" applyNumberFormat="1">
      <alignment shrinkToFit="0" wrapText="0"/>
    </xf>
    <xf borderId="34" fillId="4" fontId="0" numFmtId="164" xfId="0" applyAlignment="1" applyBorder="1" applyFont="1" applyNumberFormat="1">
      <alignment shrinkToFit="0" wrapText="0"/>
    </xf>
    <xf borderId="35" fillId="4" fontId="6" numFmtId="0" xfId="0" applyAlignment="1" applyBorder="1" applyFont="1">
      <alignment readingOrder="0" shrinkToFit="0" wrapText="0"/>
    </xf>
    <xf borderId="36" fillId="4" fontId="10" numFmtId="0" xfId="0" applyAlignment="1" applyBorder="1" applyFont="1">
      <alignment shrinkToFit="0" wrapText="0"/>
    </xf>
    <xf borderId="37" fillId="2" fontId="4" numFmtId="164" xfId="0" applyAlignment="1" applyBorder="1" applyFont="1" applyNumberFormat="1">
      <alignment shrinkToFit="0" wrapText="0"/>
    </xf>
    <xf borderId="33" fillId="4" fontId="6" numFmtId="10" xfId="0" applyAlignment="1" applyBorder="1" applyFont="1" applyNumberFormat="1">
      <alignment readingOrder="0" shrinkToFit="0" wrapText="0"/>
    </xf>
    <xf borderId="38" fillId="0" fontId="4" numFmtId="164" xfId="0" applyAlignment="1" applyBorder="1" applyFont="1" applyNumberFormat="1">
      <alignment shrinkToFit="0" wrapText="0"/>
    </xf>
    <xf borderId="39" fillId="0" fontId="4" numFmtId="164" xfId="0" applyAlignment="1" applyBorder="1" applyFont="1" applyNumberFormat="1">
      <alignment shrinkToFit="0" wrapText="0"/>
    </xf>
    <xf borderId="34" fillId="5" fontId="4" numFmtId="165" xfId="0" applyAlignment="1" applyBorder="1" applyFont="1" applyNumberFormat="1">
      <alignment shrinkToFit="0" wrapText="0"/>
    </xf>
    <xf borderId="40" fillId="0" fontId="4" numFmtId="164" xfId="0" applyAlignment="1" applyBorder="1" applyFont="1" applyNumberFormat="1">
      <alignment shrinkToFit="0" wrapText="0"/>
    </xf>
    <xf borderId="41" fillId="0" fontId="8" numFmtId="165" xfId="0" applyAlignment="1" applyBorder="1" applyFont="1" applyNumberFormat="1">
      <alignment shrinkToFit="0" wrapText="0"/>
    </xf>
    <xf borderId="42" fillId="0" fontId="8" numFmtId="165" xfId="0" applyAlignment="1" applyBorder="1" applyFont="1" applyNumberFormat="1">
      <alignment shrinkToFit="0" wrapText="0"/>
    </xf>
    <xf borderId="43" fillId="0" fontId="4" numFmtId="165" xfId="0" applyAlignment="1" applyBorder="1" applyFont="1" applyNumberFormat="1">
      <alignment shrinkToFit="0" wrapText="0"/>
    </xf>
    <xf borderId="44" fillId="2" fontId="4" numFmtId="166" xfId="0" applyAlignment="1" applyBorder="1" applyFont="1" applyNumberFormat="1">
      <alignment shrinkToFit="0" wrapText="0"/>
    </xf>
    <xf borderId="32" fillId="2" fontId="4" numFmtId="165" xfId="0" applyAlignment="1" applyBorder="1" applyFont="1" applyNumberFormat="1">
      <alignment shrinkToFit="0" wrapText="0"/>
    </xf>
    <xf borderId="35" fillId="2" fontId="4" numFmtId="167" xfId="0" applyAlignment="1" applyBorder="1" applyFont="1" applyNumberFormat="1">
      <alignment shrinkToFit="0" wrapText="0"/>
    </xf>
    <xf borderId="45" fillId="4" fontId="4" numFmtId="164" xfId="0" applyAlignment="1" applyBorder="1" applyFont="1" applyNumberFormat="1">
      <alignment shrinkToFit="0" wrapText="0"/>
    </xf>
    <xf borderId="39" fillId="3" fontId="4" numFmtId="165" xfId="0" applyAlignment="1" applyBorder="1" applyFont="1" applyNumberFormat="1">
      <alignment shrinkToFit="0" wrapText="0"/>
    </xf>
    <xf borderId="46" fillId="2" fontId="0" numFmtId="0" xfId="0" applyAlignment="1" applyBorder="1" applyFont="1">
      <alignment horizontal="center" shrinkToFit="0" vertical="center" wrapText="0"/>
    </xf>
    <xf borderId="47" fillId="4" fontId="0" numFmtId="0" xfId="0" applyAlignment="1" applyBorder="1" applyFont="1">
      <alignment shrinkToFit="0" wrapText="0"/>
    </xf>
    <xf borderId="48" fillId="4" fontId="0" numFmtId="0" xfId="0" applyAlignment="1" applyBorder="1" applyFont="1">
      <alignment shrinkToFit="0" wrapText="0"/>
    </xf>
    <xf borderId="48" fillId="2" fontId="4" numFmtId="164" xfId="0" applyAlignment="1" applyBorder="1" applyFont="1" applyNumberFormat="1">
      <alignment shrinkToFit="0" wrapText="0"/>
    </xf>
    <xf borderId="48" fillId="4" fontId="0" numFmtId="164" xfId="0" applyAlignment="1" applyBorder="1" applyFont="1" applyNumberFormat="1">
      <alignment shrinkToFit="0" wrapText="0"/>
    </xf>
    <xf borderId="49" fillId="4" fontId="0" numFmtId="0" xfId="0" applyAlignment="1" applyBorder="1" applyFont="1">
      <alignment shrinkToFit="0" wrapText="0"/>
    </xf>
    <xf borderId="50" fillId="4" fontId="10" numFmtId="0" xfId="0" applyAlignment="1" applyBorder="1" applyFont="1">
      <alignment shrinkToFit="0" wrapText="0"/>
    </xf>
    <xf borderId="46" fillId="2" fontId="4" numFmtId="164" xfId="0" applyAlignment="1" applyBorder="1" applyFont="1" applyNumberFormat="1">
      <alignment shrinkToFit="0" wrapText="0"/>
    </xf>
    <xf borderId="47" fillId="4" fontId="0" numFmtId="10" xfId="0" applyAlignment="1" applyBorder="1" applyFont="1" applyNumberFormat="1">
      <alignment shrinkToFit="0" wrapText="0"/>
    </xf>
    <xf borderId="48" fillId="0" fontId="4" numFmtId="164" xfId="0" applyAlignment="1" applyBorder="1" applyFont="1" applyNumberFormat="1">
      <alignment shrinkToFit="0" wrapText="0"/>
    </xf>
    <xf borderId="48" fillId="5" fontId="4" numFmtId="165" xfId="0" applyAlignment="1" applyBorder="1" applyFont="1" applyNumberFormat="1">
      <alignment shrinkToFit="0" wrapText="0"/>
    </xf>
    <xf borderId="49" fillId="0" fontId="4" numFmtId="164" xfId="0" applyAlignment="1" applyBorder="1" applyFont="1" applyNumberFormat="1">
      <alignment shrinkToFit="0" wrapText="0"/>
    </xf>
    <xf borderId="51" fillId="0" fontId="8" numFmtId="165" xfId="0" applyAlignment="1" applyBorder="1" applyFont="1" applyNumberFormat="1">
      <alignment shrinkToFit="0" wrapText="0"/>
    </xf>
    <xf borderId="52" fillId="0" fontId="8" numFmtId="165" xfId="0" applyAlignment="1" applyBorder="1" applyFont="1" applyNumberFormat="1">
      <alignment shrinkToFit="0" wrapText="0"/>
    </xf>
    <xf borderId="53" fillId="0" fontId="4" numFmtId="165" xfId="0" applyAlignment="1" applyBorder="1" applyFont="1" applyNumberFormat="1">
      <alignment shrinkToFit="0" wrapText="0"/>
    </xf>
    <xf borderId="47" fillId="2" fontId="4" numFmtId="166" xfId="0" applyAlignment="1" applyBorder="1" applyFont="1" applyNumberFormat="1">
      <alignment shrinkToFit="0" wrapText="0"/>
    </xf>
    <xf borderId="46" fillId="2" fontId="4" numFmtId="165" xfId="0" applyAlignment="1" applyBorder="1" applyFont="1" applyNumberFormat="1">
      <alignment shrinkToFit="0" wrapText="0"/>
    </xf>
    <xf borderId="49" fillId="2" fontId="4" numFmtId="167" xfId="0" applyAlignment="1" applyBorder="1" applyFont="1" applyNumberFormat="1">
      <alignment shrinkToFit="0" wrapText="0"/>
    </xf>
    <xf borderId="54" fillId="4" fontId="4" numFmtId="164" xfId="0" applyAlignment="1" applyBorder="1" applyFont="1" applyNumberFormat="1">
      <alignment shrinkToFit="0" wrapText="0"/>
    </xf>
    <xf borderId="48" fillId="3" fontId="4" numFmtId="165" xfId="0" applyAlignment="1" applyBorder="1" applyFont="1" applyNumberFormat="1">
      <alignment shrinkToFit="0" wrapText="0"/>
    </xf>
    <xf borderId="48" fillId="3" fontId="4" numFmtId="167" xfId="0" applyAlignment="1" applyBorder="1" applyFont="1" applyNumberFormat="1">
      <alignment shrinkToFit="0" wrapText="0"/>
    </xf>
    <xf borderId="48" fillId="2" fontId="4" numFmtId="167" xfId="0" applyAlignment="1" applyBorder="1" applyFont="1" applyNumberFormat="1">
      <alignment shrinkToFit="0" wrapText="0"/>
    </xf>
    <xf borderId="55" fillId="4" fontId="0" numFmtId="0" xfId="0" applyAlignment="1" applyBorder="1" applyFont="1">
      <alignment shrinkToFit="0" wrapText="0"/>
    </xf>
    <xf borderId="56" fillId="2" fontId="0" numFmtId="0" xfId="0" applyAlignment="1" applyBorder="1" applyFont="1">
      <alignment horizontal="center" shrinkToFit="0" vertical="center" wrapText="0"/>
    </xf>
    <xf borderId="57" fillId="4" fontId="0" numFmtId="0" xfId="0" applyAlignment="1" applyBorder="1" applyFont="1">
      <alignment shrinkToFit="0" wrapText="0"/>
    </xf>
    <xf borderId="58" fillId="4" fontId="0" numFmtId="0" xfId="0" applyAlignment="1" applyBorder="1" applyFont="1">
      <alignment shrinkToFit="0" wrapText="0"/>
    </xf>
    <xf borderId="58" fillId="2" fontId="4" numFmtId="164" xfId="0" applyAlignment="1" applyBorder="1" applyFont="1" applyNumberFormat="1">
      <alignment shrinkToFit="0" wrapText="0"/>
    </xf>
    <xf borderId="58" fillId="4" fontId="0" numFmtId="164" xfId="0" applyAlignment="1" applyBorder="1" applyFont="1" applyNumberFormat="1">
      <alignment shrinkToFit="0" wrapText="0"/>
    </xf>
    <xf borderId="59" fillId="4" fontId="0" numFmtId="0" xfId="0" applyAlignment="1" applyBorder="1" applyFont="1">
      <alignment shrinkToFit="0" wrapText="0"/>
    </xf>
    <xf borderId="60" fillId="4" fontId="10" numFmtId="0" xfId="0" applyAlignment="1" applyBorder="1" applyFont="1">
      <alignment shrinkToFit="0" wrapText="0"/>
    </xf>
    <xf borderId="56" fillId="2" fontId="4" numFmtId="164" xfId="0" applyAlignment="1" applyBorder="1" applyFont="1" applyNumberFormat="1">
      <alignment shrinkToFit="0" wrapText="0"/>
    </xf>
    <xf borderId="57" fillId="4" fontId="0" numFmtId="10" xfId="0" applyAlignment="1" applyBorder="1" applyFont="1" applyNumberFormat="1">
      <alignment shrinkToFit="0" wrapText="0"/>
    </xf>
    <xf borderId="58" fillId="0" fontId="4" numFmtId="164" xfId="0" applyAlignment="1" applyBorder="1" applyFont="1" applyNumberFormat="1">
      <alignment shrinkToFit="0" wrapText="0"/>
    </xf>
    <xf borderId="58" fillId="5" fontId="4" numFmtId="165" xfId="0" applyAlignment="1" applyBorder="1" applyFont="1" applyNumberFormat="1">
      <alignment shrinkToFit="0" wrapText="0"/>
    </xf>
    <xf borderId="59" fillId="0" fontId="4" numFmtId="164" xfId="0" applyAlignment="1" applyBorder="1" applyFont="1" applyNumberFormat="1">
      <alignment shrinkToFit="0" wrapText="0"/>
    </xf>
    <xf borderId="6" fillId="0" fontId="8" numFmtId="165" xfId="0" applyAlignment="1" applyBorder="1" applyFont="1" applyNumberFormat="1">
      <alignment shrinkToFit="0" wrapText="0"/>
    </xf>
    <xf borderId="5" fillId="0" fontId="8" numFmtId="165" xfId="0" applyAlignment="1" applyBorder="1" applyFont="1" applyNumberFormat="1">
      <alignment shrinkToFit="0" wrapText="0"/>
    </xf>
    <xf borderId="61" fillId="0" fontId="4" numFmtId="165" xfId="0" applyAlignment="1" applyBorder="1" applyFont="1" applyNumberFormat="1">
      <alignment shrinkToFit="0" wrapText="0"/>
    </xf>
    <xf borderId="57" fillId="2" fontId="4" numFmtId="166" xfId="0" applyAlignment="1" applyBorder="1" applyFont="1" applyNumberFormat="1">
      <alignment shrinkToFit="0" wrapText="0"/>
    </xf>
    <xf borderId="56" fillId="2" fontId="4" numFmtId="165" xfId="0" applyAlignment="1" applyBorder="1" applyFont="1" applyNumberFormat="1">
      <alignment shrinkToFit="0" wrapText="0"/>
    </xf>
    <xf borderId="59" fillId="2" fontId="4" numFmtId="167" xfId="0" applyAlignment="1" applyBorder="1" applyFont="1" applyNumberFormat="1">
      <alignment shrinkToFit="0" wrapText="0"/>
    </xf>
    <xf borderId="62" fillId="4" fontId="4" numFmtId="164" xfId="0" applyAlignment="1" applyBorder="1" applyFont="1" applyNumberFormat="1">
      <alignment shrinkToFit="0" wrapText="0"/>
    </xf>
    <xf borderId="58" fillId="3" fontId="4" numFmtId="165" xfId="0" applyAlignment="1" applyBorder="1" applyFont="1" applyNumberFormat="1">
      <alignment shrinkToFit="0" wrapText="0"/>
    </xf>
    <xf borderId="58" fillId="3" fontId="4" numFmtId="167" xfId="0" applyAlignment="1" applyBorder="1" applyFont="1" applyNumberFormat="1">
      <alignment shrinkToFit="0" wrapText="0"/>
    </xf>
    <xf borderId="58" fillId="2" fontId="4" numFmtId="167" xfId="0" applyAlignment="1" applyBorder="1" applyFont="1" applyNumberFormat="1">
      <alignment shrinkToFit="0" wrapText="0"/>
    </xf>
    <xf borderId="63" fillId="0" fontId="0" numFmtId="0" xfId="0" applyAlignment="1" applyBorder="1" applyFont="1">
      <alignment shrinkToFit="0" wrapText="0"/>
    </xf>
    <xf borderId="18" fillId="2" fontId="0" numFmtId="165" xfId="0" applyAlignment="1" applyBorder="1" applyFont="1" applyNumberFormat="1">
      <alignment shrinkToFit="0" wrapText="0"/>
    </xf>
    <xf borderId="18" fillId="2" fontId="1" numFmtId="164" xfId="0" applyAlignment="1" applyBorder="1" applyFont="1" applyNumberFormat="1">
      <alignment horizontal="center" shrinkToFit="0" vertical="center" wrapText="0"/>
    </xf>
    <xf borderId="18" fillId="2" fontId="0" numFmtId="164" xfId="0" applyAlignment="1" applyBorder="1" applyFont="1" applyNumberFormat="1">
      <alignment shrinkToFit="0" wrapText="0"/>
    </xf>
    <xf borderId="34" fillId="4" fontId="10" numFmtId="167" xfId="0" applyAlignment="1" applyBorder="1" applyFont="1" applyNumberFormat="1">
      <alignment shrinkToFit="0" wrapText="0"/>
    </xf>
    <xf borderId="18" fillId="2" fontId="8" numFmtId="0" xfId="0" applyAlignment="1" applyBorder="1" applyFont="1">
      <alignment shrinkToFit="0" wrapText="0"/>
    </xf>
    <xf borderId="18" fillId="2" fontId="4" numFmtId="0" xfId="0" applyAlignment="1" applyBorder="1" applyFont="1">
      <alignment shrinkToFit="0" wrapText="0"/>
    </xf>
    <xf borderId="0" fillId="0" fontId="0" numFmtId="0" xfId="0" applyAlignment="1" applyFont="1">
      <alignment shrinkToFit="0" wrapText="0"/>
    </xf>
    <xf borderId="18" fillId="2" fontId="0" numFmtId="0" xfId="0" applyAlignment="1" applyBorder="1" applyFont="1">
      <alignment horizontal="right" shrinkToFit="0" wrapText="0"/>
    </xf>
    <xf borderId="64" fillId="3" fontId="1" numFmtId="0" xfId="0" applyAlignment="1" applyBorder="1" applyFont="1">
      <alignment horizontal="center" shrinkToFit="0" wrapText="0"/>
    </xf>
    <xf borderId="65" fillId="0" fontId="2" numFmtId="0" xfId="0" applyBorder="1" applyFont="1"/>
    <xf borderId="66" fillId="0" fontId="2" numFmtId="0" xfId="0" applyBorder="1" applyFont="1"/>
    <xf borderId="18" fillId="2" fontId="1" numFmtId="0" xfId="0" applyAlignment="1" applyBorder="1" applyFont="1">
      <alignment shrinkToFit="0" wrapText="0"/>
    </xf>
    <xf borderId="18" fillId="2" fontId="0" numFmtId="0" xfId="0" applyAlignment="1" applyBorder="1" applyFont="1">
      <alignment readingOrder="0" shrinkToFit="0" wrapText="0"/>
    </xf>
    <xf borderId="18" fillId="6" fontId="11" numFmtId="0" xfId="0" applyAlignment="1" applyBorder="1" applyFill="1" applyFont="1">
      <alignment shrinkToFit="0" wrapText="0"/>
    </xf>
    <xf borderId="18" fillId="6" fontId="0" numFmtId="0" xfId="0" applyAlignment="1" applyBorder="1" applyFont="1">
      <alignment shrinkToFit="0" wrapText="0"/>
    </xf>
    <xf borderId="47" fillId="0" fontId="1" numFmtId="0" xfId="0" applyAlignment="1" applyBorder="1" applyFont="1">
      <alignment horizontal="center" shrinkToFit="0" wrapText="1"/>
    </xf>
    <xf borderId="48" fillId="0" fontId="1" numFmtId="0" xfId="0" applyAlignment="1" applyBorder="1" applyFont="1">
      <alignment horizontal="center" shrinkToFit="0" wrapText="1"/>
    </xf>
    <xf borderId="67" fillId="0" fontId="3" numFmtId="0" xfId="0" applyAlignment="1" applyBorder="1" applyFont="1">
      <alignment horizontal="center" shrinkToFit="0" wrapText="1"/>
    </xf>
    <xf borderId="68" fillId="0" fontId="2" numFmtId="0" xfId="0" applyBorder="1" applyFont="1"/>
    <xf borderId="49" fillId="0" fontId="12" numFmtId="0" xfId="0" applyAlignment="1" applyBorder="1" applyFont="1">
      <alignment horizontal="center" shrinkToFit="0" wrapText="1"/>
    </xf>
    <xf borderId="18" fillId="2" fontId="0" numFmtId="0" xfId="0" applyAlignment="1" applyBorder="1" applyFont="1">
      <alignment shrinkToFit="0" wrapText="1"/>
    </xf>
    <xf borderId="18" fillId="6" fontId="13" numFmtId="0" xfId="0" applyAlignment="1" applyBorder="1" applyFont="1">
      <alignment shrinkToFit="0" wrapText="0"/>
    </xf>
    <xf borderId="47" fillId="0" fontId="0" numFmtId="10" xfId="0" applyAlignment="1" applyBorder="1" applyFont="1" applyNumberFormat="1">
      <alignment shrinkToFit="0" wrapText="0"/>
    </xf>
    <xf borderId="52" fillId="0" fontId="4" numFmtId="164" xfId="0" applyAlignment="1" applyBorder="1" applyFont="1" applyNumberFormat="1">
      <alignment shrinkToFit="0" wrapText="0"/>
    </xf>
    <xf borderId="48" fillId="0" fontId="8" numFmtId="165" xfId="0" applyAlignment="1" applyBorder="1" applyFont="1" applyNumberFormat="1">
      <alignment shrinkToFit="0" wrapText="0"/>
    </xf>
    <xf borderId="48" fillId="0" fontId="8" numFmtId="168" xfId="0" applyAlignment="1" applyBorder="1" applyFont="1" applyNumberFormat="1">
      <alignment shrinkToFit="0" wrapText="0"/>
    </xf>
    <xf borderId="69" fillId="0" fontId="4" numFmtId="165" xfId="0" applyAlignment="1" applyBorder="1" applyFont="1" applyNumberFormat="1">
      <alignment shrinkToFit="0" wrapText="0"/>
    </xf>
    <xf borderId="18" fillId="6" fontId="14" numFmtId="0" xfId="0" applyAlignment="1" applyBorder="1" applyFont="1">
      <alignment shrinkToFit="0" wrapText="0"/>
    </xf>
    <xf borderId="18" fillId="2" fontId="4" numFmtId="165" xfId="0" applyAlignment="1" applyBorder="1" applyFont="1" applyNumberFormat="1">
      <alignment shrinkToFit="0" wrapText="0"/>
    </xf>
    <xf borderId="18" fillId="6" fontId="4" numFmtId="0" xfId="0" applyAlignment="1" applyBorder="1" applyFont="1">
      <alignment shrinkToFit="0" wrapText="0"/>
    </xf>
    <xf borderId="18" fillId="2" fontId="0" numFmtId="169" xfId="0" applyAlignment="1" applyBorder="1" applyFont="1" applyNumberFormat="1">
      <alignment shrinkToFit="0" wrapText="0"/>
    </xf>
    <xf borderId="18" fillId="6" fontId="15" numFmtId="0" xfId="0" applyAlignment="1" applyBorder="1" applyFont="1">
      <alignment shrinkToFit="0" wrapText="0"/>
    </xf>
    <xf borderId="57" fillId="0" fontId="0" numFmtId="10" xfId="0" applyAlignment="1" applyBorder="1" applyFont="1" applyNumberFormat="1">
      <alignment shrinkToFit="0" wrapText="0"/>
    </xf>
    <xf borderId="5" fillId="0" fontId="4" numFmtId="164" xfId="0" applyAlignment="1" applyBorder="1" applyFont="1" applyNumberFormat="1">
      <alignment shrinkToFit="0" wrapText="0"/>
    </xf>
    <xf borderId="58" fillId="0" fontId="8" numFmtId="165" xfId="0" applyAlignment="1" applyBorder="1" applyFont="1" applyNumberFormat="1">
      <alignment shrinkToFit="0" wrapText="0"/>
    </xf>
    <xf borderId="58" fillId="0" fontId="8" numFmtId="168" xfId="0" applyAlignment="1" applyBorder="1" applyFont="1" applyNumberFormat="1">
      <alignment shrinkToFit="0" wrapText="0"/>
    </xf>
    <xf borderId="59" fillId="0" fontId="4" numFmtId="165" xfId="0" applyAlignment="1" applyBorder="1" applyFont="1" applyNumberFormat="1">
      <alignment shrinkToFit="0" wrapText="0"/>
    </xf>
    <xf borderId="0" fillId="0" fontId="8" numFmtId="0" xfId="0" applyAlignment="1" applyFont="1">
      <alignment shrinkToFit="0" wrapText="0"/>
    </xf>
    <xf borderId="0" fillId="0" fontId="4" numFmtId="0" xfId="0" applyAlignment="1" applyFont="1">
      <alignment shrinkToFit="0" wrapText="0"/>
    </xf>
    <xf borderId="18" fillId="2" fontId="1" numFmtId="0" xfId="0" applyAlignment="1" applyBorder="1" applyFont="1">
      <alignment horizontal="center" shrinkToFit="0" vertical="center" wrapText="0"/>
    </xf>
    <xf borderId="48" fillId="5" fontId="1" numFmtId="0" xfId="0" applyAlignment="1" applyBorder="1" applyFont="1">
      <alignment horizontal="center" shrinkToFit="0" vertical="center" wrapText="0"/>
    </xf>
    <xf borderId="48" fillId="2" fontId="1" numFmtId="0" xfId="0" applyAlignment="1" applyBorder="1" applyFont="1">
      <alignment horizontal="center" shrinkToFit="0" vertical="center" wrapText="0"/>
    </xf>
    <xf borderId="48" fillId="5" fontId="0" numFmtId="0" xfId="0" applyAlignment="1" applyBorder="1" applyFont="1">
      <alignment shrinkToFit="0" wrapText="0"/>
    </xf>
    <xf borderId="48" fillId="2" fontId="0" numFmtId="0" xfId="0" applyAlignment="1" applyBorder="1" applyFont="1">
      <alignment shrinkToFit="0" wrapText="0"/>
    </xf>
    <xf borderId="48" fillId="0" fontId="1" numFmtId="0" xfId="0" applyAlignment="1" applyBorder="1" applyFont="1">
      <alignment shrinkToFit="0" wrapText="0"/>
    </xf>
    <xf borderId="48" fillId="0" fontId="0" numFmtId="0" xfId="0" applyAlignment="1" applyBorder="1" applyFont="1">
      <alignment shrinkToFit="0" wrapText="0"/>
    </xf>
    <xf borderId="0" fillId="0" fontId="1" numFmtId="0" xfId="0" applyAlignment="1" applyFont="1">
      <alignment shrinkToFit="0" wrapText="0"/>
    </xf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alignment shrinkToFit="0" wrapText="0"/>
      <border>
        <left/>
        <right/>
        <top/>
        <bottom/>
      </border>
    </dxf>
    <dxf>
      <font/>
      <fill>
        <patternFill patternType="solid">
          <fgColor rgb="FFCCFFFF"/>
          <bgColor rgb="FFCCFFFF"/>
        </patternFill>
      </fill>
      <alignment shrinkToFit="0" wrapText="0"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3.71"/>
    <col customWidth="1" min="2" max="2" width="6.29"/>
    <col customWidth="1" min="3" max="3" width="10.71"/>
    <col customWidth="1" min="4" max="4" width="12.14"/>
    <col customWidth="1" min="5" max="5" width="11.14"/>
    <col customWidth="1" min="6" max="6" width="13.43"/>
    <col customWidth="1" min="7" max="7" width="9.43"/>
    <col customWidth="1" min="8" max="8" width="10.14"/>
    <col customWidth="1" min="9" max="9" width="11.14"/>
    <col customWidth="1" min="10" max="10" width="12.0"/>
    <col customWidth="1" min="11" max="12" width="10.71"/>
    <col customWidth="1" min="13" max="13" width="11.71"/>
    <col customWidth="1" min="14" max="15" width="8.71"/>
    <col customWidth="1" min="16" max="16" width="12.43"/>
    <col customWidth="1" min="17" max="17" width="3.86"/>
    <col customWidth="1" min="18" max="18" width="14.43"/>
    <col customWidth="1" min="19" max="19" width="8.86"/>
    <col customWidth="1" min="20" max="20" width="13.57"/>
    <col customWidth="1" min="21" max="25" width="8.86"/>
    <col customWidth="1" min="26" max="30" width="8.71"/>
    <col customWidth="1" hidden="1" min="31" max="32" width="0.14"/>
    <col customWidth="1" min="33" max="33" width="8.71"/>
  </cols>
  <sheetData>
    <row r="1">
      <c r="A1" s="1"/>
      <c r="B1" s="2" t="s">
        <v>0</v>
      </c>
      <c r="C1" s="3"/>
      <c r="D1" s="3"/>
      <c r="E1" s="3"/>
      <c r="F1" s="4"/>
      <c r="G1" s="5" t="s">
        <v>1</v>
      </c>
      <c r="H1" s="6"/>
      <c r="I1" s="2" t="s">
        <v>2</v>
      </c>
      <c r="J1" s="3"/>
      <c r="K1" s="3"/>
      <c r="L1" s="3"/>
      <c r="M1" s="4"/>
      <c r="N1" s="7" t="s">
        <v>3</v>
      </c>
      <c r="O1" s="6"/>
      <c r="P1" s="8"/>
      <c r="Q1" s="9"/>
      <c r="R1" s="2" t="s">
        <v>4</v>
      </c>
      <c r="S1" s="3"/>
      <c r="T1" s="4"/>
      <c r="U1" s="2" t="s">
        <v>5</v>
      </c>
      <c r="V1" s="3"/>
      <c r="W1" s="3"/>
      <c r="X1" s="3"/>
      <c r="Y1" s="4"/>
      <c r="Z1" s="9"/>
      <c r="AA1" s="9"/>
      <c r="AB1" s="9"/>
      <c r="AC1" s="9"/>
      <c r="AD1" s="9"/>
      <c r="AE1" s="1"/>
      <c r="AF1" s="1"/>
    </row>
    <row r="2" ht="46.5" customHeight="1">
      <c r="A2" s="10" t="s">
        <v>6</v>
      </c>
      <c r="B2" s="11" t="s">
        <v>7</v>
      </c>
      <c r="C2" s="12" t="s">
        <v>8</v>
      </c>
      <c r="D2" s="13" t="s">
        <v>9</v>
      </c>
      <c r="E2" s="14" t="s">
        <v>10</v>
      </c>
      <c r="F2" s="15" t="s">
        <v>11</v>
      </c>
      <c r="G2" s="16" t="s">
        <v>12</v>
      </c>
      <c r="H2" s="17" t="s">
        <v>13</v>
      </c>
      <c r="I2" s="18" t="s">
        <v>14</v>
      </c>
      <c r="J2" s="19" t="s">
        <v>15</v>
      </c>
      <c r="K2" s="19" t="s">
        <v>16</v>
      </c>
      <c r="L2" s="19" t="s">
        <v>17</v>
      </c>
      <c r="M2" s="20" t="s">
        <v>18</v>
      </c>
      <c r="N2" s="21" t="s">
        <v>19</v>
      </c>
      <c r="O2" s="22" t="s">
        <v>20</v>
      </c>
      <c r="P2" s="23" t="s">
        <v>21</v>
      </c>
      <c r="Q2" s="24"/>
      <c r="R2" s="18" t="s">
        <v>22</v>
      </c>
      <c r="S2" s="25" t="s">
        <v>23</v>
      </c>
      <c r="T2" s="20" t="s">
        <v>24</v>
      </c>
      <c r="U2" s="26" t="s">
        <v>25</v>
      </c>
      <c r="V2" s="27" t="s">
        <v>26</v>
      </c>
      <c r="W2" s="27" t="s">
        <v>27</v>
      </c>
      <c r="X2" s="27" t="s">
        <v>28</v>
      </c>
      <c r="Y2" s="27" t="s">
        <v>29</v>
      </c>
      <c r="Z2" s="28"/>
      <c r="AA2" s="28"/>
      <c r="AB2" s="28"/>
      <c r="AC2" s="28"/>
      <c r="AD2" s="28"/>
      <c r="AE2" s="24"/>
      <c r="AF2" s="24"/>
    </row>
    <row r="3" ht="16.5" customHeight="1">
      <c r="A3" s="29">
        <v>1.0</v>
      </c>
      <c r="B3" s="30" t="s">
        <v>30</v>
      </c>
      <c r="C3" s="31" t="s">
        <v>31</v>
      </c>
      <c r="D3" s="32">
        <v>30000.0</v>
      </c>
      <c r="E3" s="33">
        <v>5000.0</v>
      </c>
      <c r="F3" s="34">
        <v>48.09</v>
      </c>
      <c r="G3" s="35">
        <v>48.0</v>
      </c>
      <c r="H3" s="36">
        <f t="shared" ref="H3:H22" si="1">IF(AND(N3&lt;O3,C3="Long"),F3-J3/L3,IF(AND(N3&lt;O3,C3="Short"),F3+J3/L3,0))</f>
        <v>47.9292283</v>
      </c>
      <c r="I3" s="37">
        <v>0.01</v>
      </c>
      <c r="J3" s="38">
        <f t="shared" ref="J3:J22" si="2">E3*I3</f>
        <v>50</v>
      </c>
      <c r="K3" s="39">
        <f t="shared" ref="K3:K22" si="3">$K$23*J3</f>
        <v>100</v>
      </c>
      <c r="L3" s="40">
        <f t="shared" ref="L3:L22" si="4">MIN(N3,O3)</f>
        <v>311</v>
      </c>
      <c r="M3" s="41">
        <f t="shared" ref="M3:M22" si="5">L3*F3</f>
        <v>14955.99</v>
      </c>
      <c r="N3" s="42">
        <f t="shared" ref="N3:N22" si="6">IF(F3&lt;&gt;0,ROUNDDOWN(D3/F3*$N$23,0),0)</f>
        <v>311</v>
      </c>
      <c r="O3" s="43">
        <f t="shared" ref="O3:O22" si="7">IF(C3="Long",IF(F3&gt;0,ROUNDDOWN(J3/(F3-G3),0),0),IF(G3&gt;0,ROUNDDOWN(J3/(G3-F3),0),0))</f>
        <v>555</v>
      </c>
      <c r="P3" s="44">
        <f t="shared" ref="P3:P22" si="8">IF(J3&lt;&gt;0,ROUNDDOWN(E3/J3,0),0)</f>
        <v>100</v>
      </c>
      <c r="Q3" s="45" t="s">
        <v>32</v>
      </c>
      <c r="R3" s="46">
        <v>54.0</v>
      </c>
      <c r="S3" s="47">
        <v>200.0</v>
      </c>
      <c r="T3" s="48">
        <f t="shared" ref="T3:T22" si="9">IF(C3="Long",IF(F3&lt;&gt;0,R3-F3,0),F3-R3)</f>
        <v>5.91</v>
      </c>
      <c r="U3" s="49">
        <v>51.5</v>
      </c>
      <c r="V3" s="50">
        <f t="shared" ref="V3:V22" si="10">L3*IF(C3="Long",IF(U3&lt;&gt;0,U3-F3,0),IF(F3&lt;&gt;0,F3-U3,0))</f>
        <v>1060.51</v>
      </c>
      <c r="W3" s="51">
        <f t="shared" ref="W3:W22" si="11">IF(C3="Long",IF(AND(F3&lt;&gt;0,U3&lt;&gt;0),U3-F3,0),F3-U3)</f>
        <v>3.41</v>
      </c>
      <c r="X3" s="50">
        <f t="shared" ref="X3:X22" si="12">IF(Y3=0,0,V3/Y3)</f>
        <v>656.0126191</v>
      </c>
      <c r="Y3" s="52">
        <f>IF(V3&lt;&gt;0,'X Rates'!$B$7,0)</f>
        <v>1.6166</v>
      </c>
      <c r="AE3" s="45"/>
      <c r="AF3" s="45"/>
    </row>
    <row r="4">
      <c r="A4" s="53">
        <v>2.0</v>
      </c>
      <c r="B4" s="54"/>
      <c r="C4" s="55" t="s">
        <v>31</v>
      </c>
      <c r="D4" s="56">
        <f t="shared" ref="D4:D22" si="13">D3</f>
        <v>30000</v>
      </c>
      <c r="E4" s="57">
        <v>5000.0</v>
      </c>
      <c r="F4" s="58"/>
      <c r="G4" s="59"/>
      <c r="H4" s="60">
        <f t="shared" si="1"/>
        <v>0</v>
      </c>
      <c r="I4" s="61"/>
      <c r="J4" s="62">
        <f t="shared" si="2"/>
        <v>0</v>
      </c>
      <c r="K4" s="63">
        <f t="shared" si="3"/>
        <v>0</v>
      </c>
      <c r="L4" s="64">
        <f t="shared" si="4"/>
        <v>0</v>
      </c>
      <c r="M4" s="65">
        <f t="shared" si="5"/>
        <v>0</v>
      </c>
      <c r="N4" s="66">
        <f t="shared" si="6"/>
        <v>0</v>
      </c>
      <c r="O4" s="67">
        <f t="shared" si="7"/>
        <v>0</v>
      </c>
      <c r="P4" s="68">
        <f t="shared" si="8"/>
        <v>0</v>
      </c>
      <c r="Q4" s="45"/>
      <c r="R4" s="69">
        <f t="shared" ref="R4:R22" si="14">IF(C4="Long",IF(L4&lt;&gt;0,K4/L4+F4,0),IF(L4&lt;&gt;0,F4-K4/L4,0))</f>
        <v>0</v>
      </c>
      <c r="S4" s="70">
        <f t="shared" ref="S4:S22" si="15">L4*IF(C4="Long",IF(R4&lt;&gt;0,R4-F4,0),IF(F4&lt;&gt;0,F4-R4,0))</f>
        <v>0</v>
      </c>
      <c r="T4" s="71">
        <f t="shared" si="9"/>
        <v>0</v>
      </c>
      <c r="U4" s="72">
        <v>25.5</v>
      </c>
      <c r="V4" s="73">
        <f t="shared" si="10"/>
        <v>0</v>
      </c>
      <c r="W4" s="51">
        <f t="shared" si="11"/>
        <v>0</v>
      </c>
      <c r="X4" s="50">
        <f t="shared" si="12"/>
        <v>0</v>
      </c>
      <c r="Y4" s="52">
        <f>IF(V4&lt;&gt;0,'X Rates'!$B$7,0)</f>
        <v>0</v>
      </c>
      <c r="AE4" s="45"/>
      <c r="AF4" s="45"/>
    </row>
    <row r="5" ht="15.0" customHeight="1">
      <c r="A5" s="74">
        <v>3.0</v>
      </c>
      <c r="B5" s="75"/>
      <c r="C5" s="76" t="s">
        <v>31</v>
      </c>
      <c r="D5" s="77">
        <f t="shared" si="13"/>
        <v>30000</v>
      </c>
      <c r="E5" s="78">
        <v>5000.0</v>
      </c>
      <c r="F5" s="79"/>
      <c r="G5" s="80"/>
      <c r="H5" s="81">
        <f t="shared" si="1"/>
        <v>0</v>
      </c>
      <c r="I5" s="82"/>
      <c r="J5" s="83">
        <f t="shared" si="2"/>
        <v>0</v>
      </c>
      <c r="K5" s="83">
        <f t="shared" si="3"/>
        <v>0</v>
      </c>
      <c r="L5" s="84">
        <f t="shared" si="4"/>
        <v>0</v>
      </c>
      <c r="M5" s="85">
        <f t="shared" si="5"/>
        <v>0</v>
      </c>
      <c r="N5" s="86">
        <f t="shared" si="6"/>
        <v>0</v>
      </c>
      <c r="O5" s="87">
        <f t="shared" si="7"/>
        <v>0</v>
      </c>
      <c r="P5" s="88">
        <f t="shared" si="8"/>
        <v>0</v>
      </c>
      <c r="Q5" s="45"/>
      <c r="R5" s="89">
        <f t="shared" si="14"/>
        <v>0</v>
      </c>
      <c r="S5" s="90">
        <f t="shared" si="15"/>
        <v>0</v>
      </c>
      <c r="T5" s="91">
        <f t="shared" si="9"/>
        <v>0</v>
      </c>
      <c r="U5" s="92"/>
      <c r="V5" s="93">
        <f t="shared" si="10"/>
        <v>0</v>
      </c>
      <c r="W5" s="94">
        <f t="shared" si="11"/>
        <v>0</v>
      </c>
      <c r="X5" s="93">
        <f t="shared" si="12"/>
        <v>0</v>
      </c>
      <c r="Y5" s="95">
        <f>IF(V5&lt;&gt;0,'X Rates'!$B$7,0)</f>
        <v>0</v>
      </c>
      <c r="AE5" s="45"/>
      <c r="AF5" s="45"/>
    </row>
    <row r="6" ht="15.0" customHeight="1">
      <c r="A6" s="74">
        <v>4.0</v>
      </c>
      <c r="B6" s="75"/>
      <c r="C6" s="76" t="s">
        <v>31</v>
      </c>
      <c r="D6" s="77">
        <f t="shared" si="13"/>
        <v>30000</v>
      </c>
      <c r="E6" s="78">
        <v>5000.0</v>
      </c>
      <c r="F6" s="79"/>
      <c r="G6" s="80"/>
      <c r="H6" s="81">
        <f t="shared" si="1"/>
        <v>0</v>
      </c>
      <c r="I6" s="82"/>
      <c r="J6" s="83">
        <f t="shared" si="2"/>
        <v>0</v>
      </c>
      <c r="K6" s="83">
        <f t="shared" si="3"/>
        <v>0</v>
      </c>
      <c r="L6" s="84">
        <f t="shared" si="4"/>
        <v>0</v>
      </c>
      <c r="M6" s="85">
        <f t="shared" si="5"/>
        <v>0</v>
      </c>
      <c r="N6" s="86">
        <f t="shared" si="6"/>
        <v>0</v>
      </c>
      <c r="O6" s="87">
        <f t="shared" si="7"/>
        <v>0</v>
      </c>
      <c r="P6" s="88">
        <f t="shared" si="8"/>
        <v>0</v>
      </c>
      <c r="Q6" s="45"/>
      <c r="R6" s="89">
        <f t="shared" si="14"/>
        <v>0</v>
      </c>
      <c r="S6" s="90">
        <f t="shared" si="15"/>
        <v>0</v>
      </c>
      <c r="T6" s="91">
        <f t="shared" si="9"/>
        <v>0</v>
      </c>
      <c r="U6" s="92"/>
      <c r="V6" s="93">
        <f t="shared" si="10"/>
        <v>0</v>
      </c>
      <c r="W6" s="94">
        <f t="shared" si="11"/>
        <v>0</v>
      </c>
      <c r="X6" s="93">
        <f t="shared" si="12"/>
        <v>0</v>
      </c>
      <c r="Y6" s="95">
        <f>IF(V6&lt;&gt;0,'X Rates'!$B$7,0)</f>
        <v>0</v>
      </c>
      <c r="AE6" s="45"/>
      <c r="AF6" s="45"/>
    </row>
    <row r="7" ht="15.0" customHeight="1">
      <c r="A7" s="74">
        <v>5.0</v>
      </c>
      <c r="B7" s="75"/>
      <c r="C7" s="76"/>
      <c r="D7" s="77">
        <f t="shared" si="13"/>
        <v>30000</v>
      </c>
      <c r="E7" s="78"/>
      <c r="F7" s="96"/>
      <c r="G7" s="80"/>
      <c r="H7" s="81">
        <f t="shared" si="1"/>
        <v>0</v>
      </c>
      <c r="I7" s="82"/>
      <c r="J7" s="83">
        <f t="shared" si="2"/>
        <v>0</v>
      </c>
      <c r="K7" s="83">
        <f t="shared" si="3"/>
        <v>0</v>
      </c>
      <c r="L7" s="84">
        <f t="shared" si="4"/>
        <v>0</v>
      </c>
      <c r="M7" s="85">
        <f t="shared" si="5"/>
        <v>0</v>
      </c>
      <c r="N7" s="86">
        <f t="shared" si="6"/>
        <v>0</v>
      </c>
      <c r="O7" s="87">
        <f t="shared" si="7"/>
        <v>0</v>
      </c>
      <c r="P7" s="88">
        <f t="shared" si="8"/>
        <v>0</v>
      </c>
      <c r="Q7" s="45"/>
      <c r="R7" s="89">
        <f t="shared" si="14"/>
        <v>0</v>
      </c>
      <c r="S7" s="90">
        <f t="shared" si="15"/>
        <v>0</v>
      </c>
      <c r="T7" s="91">
        <f t="shared" si="9"/>
        <v>0</v>
      </c>
      <c r="U7" s="92"/>
      <c r="V7" s="93">
        <f t="shared" si="10"/>
        <v>0</v>
      </c>
      <c r="W7" s="94">
        <f t="shared" si="11"/>
        <v>0</v>
      </c>
      <c r="X7" s="93">
        <f t="shared" si="12"/>
        <v>0</v>
      </c>
      <c r="Y7" s="95">
        <f>IF(V7&lt;&gt;0,'X Rates'!$B$7,0)</f>
        <v>0</v>
      </c>
      <c r="AE7" s="45"/>
      <c r="AF7" s="45"/>
    </row>
    <row r="8" ht="15.0" customHeight="1">
      <c r="A8" s="74">
        <v>6.0</v>
      </c>
      <c r="B8" s="75"/>
      <c r="C8" s="76"/>
      <c r="D8" s="77">
        <f t="shared" si="13"/>
        <v>30000</v>
      </c>
      <c r="E8" s="78"/>
      <c r="F8" s="96"/>
      <c r="G8" s="80"/>
      <c r="H8" s="81">
        <f t="shared" si="1"/>
        <v>0</v>
      </c>
      <c r="I8" s="82"/>
      <c r="J8" s="83">
        <f t="shared" si="2"/>
        <v>0</v>
      </c>
      <c r="K8" s="83">
        <f t="shared" si="3"/>
        <v>0</v>
      </c>
      <c r="L8" s="84">
        <f t="shared" si="4"/>
        <v>0</v>
      </c>
      <c r="M8" s="85">
        <f t="shared" si="5"/>
        <v>0</v>
      </c>
      <c r="N8" s="86">
        <f t="shared" si="6"/>
        <v>0</v>
      </c>
      <c r="O8" s="87">
        <f t="shared" si="7"/>
        <v>0</v>
      </c>
      <c r="P8" s="88">
        <f t="shared" si="8"/>
        <v>0</v>
      </c>
      <c r="Q8" s="45"/>
      <c r="R8" s="89">
        <f t="shared" si="14"/>
        <v>0</v>
      </c>
      <c r="S8" s="90">
        <f t="shared" si="15"/>
        <v>0</v>
      </c>
      <c r="T8" s="91">
        <f t="shared" si="9"/>
        <v>0</v>
      </c>
      <c r="U8" s="92"/>
      <c r="V8" s="93">
        <f t="shared" si="10"/>
        <v>0</v>
      </c>
      <c r="W8" s="94">
        <f t="shared" si="11"/>
        <v>0</v>
      </c>
      <c r="X8" s="93">
        <f t="shared" si="12"/>
        <v>0</v>
      </c>
      <c r="Y8" s="95">
        <f>IF(V8&lt;&gt;0,'X Rates'!$B$7,0)</f>
        <v>0</v>
      </c>
      <c r="AE8" s="45"/>
      <c r="AF8" s="45"/>
    </row>
    <row r="9" ht="15.0" customHeight="1">
      <c r="A9" s="74">
        <v>7.0</v>
      </c>
      <c r="B9" s="75"/>
      <c r="C9" s="76"/>
      <c r="D9" s="77">
        <f t="shared" si="13"/>
        <v>30000</v>
      </c>
      <c r="E9" s="78"/>
      <c r="F9" s="96"/>
      <c r="G9" s="80"/>
      <c r="H9" s="81">
        <f t="shared" si="1"/>
        <v>0</v>
      </c>
      <c r="I9" s="82"/>
      <c r="J9" s="83">
        <f t="shared" si="2"/>
        <v>0</v>
      </c>
      <c r="K9" s="83">
        <f t="shared" si="3"/>
        <v>0</v>
      </c>
      <c r="L9" s="84">
        <f t="shared" si="4"/>
        <v>0</v>
      </c>
      <c r="M9" s="85">
        <f t="shared" si="5"/>
        <v>0</v>
      </c>
      <c r="N9" s="86">
        <f t="shared" si="6"/>
        <v>0</v>
      </c>
      <c r="O9" s="87">
        <f t="shared" si="7"/>
        <v>0</v>
      </c>
      <c r="P9" s="88">
        <f t="shared" si="8"/>
        <v>0</v>
      </c>
      <c r="Q9" s="45"/>
      <c r="R9" s="89">
        <f t="shared" si="14"/>
        <v>0</v>
      </c>
      <c r="S9" s="90">
        <f t="shared" si="15"/>
        <v>0</v>
      </c>
      <c r="T9" s="91">
        <f t="shared" si="9"/>
        <v>0</v>
      </c>
      <c r="U9" s="92"/>
      <c r="V9" s="93">
        <f t="shared" si="10"/>
        <v>0</v>
      </c>
      <c r="W9" s="94">
        <f t="shared" si="11"/>
        <v>0</v>
      </c>
      <c r="X9" s="93">
        <f t="shared" si="12"/>
        <v>0</v>
      </c>
      <c r="Y9" s="95">
        <f>IF(V9&lt;&gt;0,'X Rates'!$B$7,0)</f>
        <v>0</v>
      </c>
      <c r="AE9" s="45"/>
      <c r="AF9" s="45"/>
    </row>
    <row r="10" ht="15.0" customHeight="1">
      <c r="A10" s="74">
        <v>8.0</v>
      </c>
      <c r="B10" s="75"/>
      <c r="C10" s="76"/>
      <c r="D10" s="77">
        <f t="shared" si="13"/>
        <v>30000</v>
      </c>
      <c r="E10" s="78"/>
      <c r="F10" s="96"/>
      <c r="G10" s="80"/>
      <c r="H10" s="81">
        <f t="shared" si="1"/>
        <v>0</v>
      </c>
      <c r="I10" s="82"/>
      <c r="J10" s="83">
        <f t="shared" si="2"/>
        <v>0</v>
      </c>
      <c r="K10" s="83">
        <f t="shared" si="3"/>
        <v>0</v>
      </c>
      <c r="L10" s="84">
        <f t="shared" si="4"/>
        <v>0</v>
      </c>
      <c r="M10" s="85">
        <f t="shared" si="5"/>
        <v>0</v>
      </c>
      <c r="N10" s="86">
        <f t="shared" si="6"/>
        <v>0</v>
      </c>
      <c r="O10" s="87">
        <f t="shared" si="7"/>
        <v>0</v>
      </c>
      <c r="P10" s="88">
        <f t="shared" si="8"/>
        <v>0</v>
      </c>
      <c r="Q10" s="45"/>
      <c r="R10" s="89">
        <f t="shared" si="14"/>
        <v>0</v>
      </c>
      <c r="S10" s="90">
        <f t="shared" si="15"/>
        <v>0</v>
      </c>
      <c r="T10" s="91">
        <f t="shared" si="9"/>
        <v>0</v>
      </c>
      <c r="U10" s="92"/>
      <c r="V10" s="93">
        <f t="shared" si="10"/>
        <v>0</v>
      </c>
      <c r="W10" s="94">
        <f t="shared" si="11"/>
        <v>0</v>
      </c>
      <c r="X10" s="93">
        <f t="shared" si="12"/>
        <v>0</v>
      </c>
      <c r="Y10" s="95">
        <f>IF(V10&lt;&gt;0,'X Rates'!$B$7,0)</f>
        <v>0</v>
      </c>
      <c r="AE10" s="45"/>
      <c r="AF10" s="45"/>
    </row>
    <row r="11" ht="15.0" customHeight="1">
      <c r="A11" s="74">
        <v>9.0</v>
      </c>
      <c r="B11" s="75"/>
      <c r="C11" s="76"/>
      <c r="D11" s="77">
        <f t="shared" si="13"/>
        <v>30000</v>
      </c>
      <c r="E11" s="78"/>
      <c r="F11" s="96"/>
      <c r="G11" s="80"/>
      <c r="H11" s="81">
        <f t="shared" si="1"/>
        <v>0</v>
      </c>
      <c r="I11" s="82"/>
      <c r="J11" s="83">
        <f t="shared" si="2"/>
        <v>0</v>
      </c>
      <c r="K11" s="83">
        <f t="shared" si="3"/>
        <v>0</v>
      </c>
      <c r="L11" s="84">
        <f t="shared" si="4"/>
        <v>0</v>
      </c>
      <c r="M11" s="85">
        <f t="shared" si="5"/>
        <v>0</v>
      </c>
      <c r="N11" s="86">
        <f t="shared" si="6"/>
        <v>0</v>
      </c>
      <c r="O11" s="87">
        <f t="shared" si="7"/>
        <v>0</v>
      </c>
      <c r="P11" s="88">
        <f t="shared" si="8"/>
        <v>0</v>
      </c>
      <c r="Q11" s="45"/>
      <c r="R11" s="89">
        <f t="shared" si="14"/>
        <v>0</v>
      </c>
      <c r="S11" s="90">
        <f t="shared" si="15"/>
        <v>0</v>
      </c>
      <c r="T11" s="91">
        <f t="shared" si="9"/>
        <v>0</v>
      </c>
      <c r="U11" s="92"/>
      <c r="V11" s="93">
        <f t="shared" si="10"/>
        <v>0</v>
      </c>
      <c r="W11" s="94">
        <f t="shared" si="11"/>
        <v>0</v>
      </c>
      <c r="X11" s="93">
        <f t="shared" si="12"/>
        <v>0</v>
      </c>
      <c r="Y11" s="95">
        <f>IF(V11&lt;&gt;0,'X Rates'!$B$7,0)</f>
        <v>0</v>
      </c>
      <c r="AE11" s="45"/>
      <c r="AF11" s="45"/>
    </row>
    <row r="12" ht="15.0" customHeight="1">
      <c r="A12" s="74">
        <v>10.0</v>
      </c>
      <c r="B12" s="75"/>
      <c r="C12" s="76"/>
      <c r="D12" s="77">
        <f t="shared" si="13"/>
        <v>30000</v>
      </c>
      <c r="E12" s="78"/>
      <c r="F12" s="96"/>
      <c r="G12" s="80"/>
      <c r="H12" s="81">
        <f t="shared" si="1"/>
        <v>0</v>
      </c>
      <c r="I12" s="82"/>
      <c r="J12" s="83">
        <f t="shared" si="2"/>
        <v>0</v>
      </c>
      <c r="K12" s="83">
        <f t="shared" si="3"/>
        <v>0</v>
      </c>
      <c r="L12" s="84">
        <f t="shared" si="4"/>
        <v>0</v>
      </c>
      <c r="M12" s="85">
        <f t="shared" si="5"/>
        <v>0</v>
      </c>
      <c r="N12" s="86">
        <f t="shared" si="6"/>
        <v>0</v>
      </c>
      <c r="O12" s="87">
        <f t="shared" si="7"/>
        <v>0</v>
      </c>
      <c r="P12" s="88">
        <f t="shared" si="8"/>
        <v>0</v>
      </c>
      <c r="Q12" s="45"/>
      <c r="R12" s="89">
        <f t="shared" si="14"/>
        <v>0</v>
      </c>
      <c r="S12" s="90">
        <f t="shared" si="15"/>
        <v>0</v>
      </c>
      <c r="T12" s="91">
        <f t="shared" si="9"/>
        <v>0</v>
      </c>
      <c r="U12" s="92"/>
      <c r="V12" s="93">
        <f t="shared" si="10"/>
        <v>0</v>
      </c>
      <c r="W12" s="94">
        <f t="shared" si="11"/>
        <v>0</v>
      </c>
      <c r="X12" s="93">
        <f t="shared" si="12"/>
        <v>0</v>
      </c>
      <c r="Y12" s="95">
        <f>IF(V12&lt;&gt;0,'X Rates'!$B$7,0)</f>
        <v>0</v>
      </c>
      <c r="AE12" s="45"/>
      <c r="AF12" s="45"/>
    </row>
    <row r="13" ht="15.0" customHeight="1">
      <c r="A13" s="74">
        <v>11.0</v>
      </c>
      <c r="B13" s="75"/>
      <c r="C13" s="76"/>
      <c r="D13" s="77">
        <f t="shared" si="13"/>
        <v>30000</v>
      </c>
      <c r="E13" s="78"/>
      <c r="F13" s="96"/>
      <c r="G13" s="80"/>
      <c r="H13" s="81">
        <f t="shared" si="1"/>
        <v>0</v>
      </c>
      <c r="I13" s="82"/>
      <c r="J13" s="83">
        <f t="shared" si="2"/>
        <v>0</v>
      </c>
      <c r="K13" s="83">
        <f t="shared" si="3"/>
        <v>0</v>
      </c>
      <c r="L13" s="84">
        <f t="shared" si="4"/>
        <v>0</v>
      </c>
      <c r="M13" s="85">
        <f t="shared" si="5"/>
        <v>0</v>
      </c>
      <c r="N13" s="86">
        <f t="shared" si="6"/>
        <v>0</v>
      </c>
      <c r="O13" s="87">
        <f t="shared" si="7"/>
        <v>0</v>
      </c>
      <c r="P13" s="88">
        <f t="shared" si="8"/>
        <v>0</v>
      </c>
      <c r="Q13" s="45"/>
      <c r="R13" s="89">
        <f t="shared" si="14"/>
        <v>0</v>
      </c>
      <c r="S13" s="90">
        <f t="shared" si="15"/>
        <v>0</v>
      </c>
      <c r="T13" s="91">
        <f t="shared" si="9"/>
        <v>0</v>
      </c>
      <c r="U13" s="92"/>
      <c r="V13" s="93">
        <f t="shared" si="10"/>
        <v>0</v>
      </c>
      <c r="W13" s="94">
        <f t="shared" si="11"/>
        <v>0</v>
      </c>
      <c r="X13" s="93">
        <f t="shared" si="12"/>
        <v>0</v>
      </c>
      <c r="Y13" s="95">
        <f>IF(V13&lt;&gt;0,'X Rates'!$B$7,0)</f>
        <v>0</v>
      </c>
      <c r="AE13" s="45"/>
      <c r="AF13" s="45"/>
    </row>
    <row r="14" ht="15.0" customHeight="1">
      <c r="A14" s="74">
        <v>12.0</v>
      </c>
      <c r="B14" s="75"/>
      <c r="C14" s="76"/>
      <c r="D14" s="77">
        <f t="shared" si="13"/>
        <v>30000</v>
      </c>
      <c r="E14" s="78"/>
      <c r="F14" s="96"/>
      <c r="G14" s="80"/>
      <c r="H14" s="81">
        <f t="shared" si="1"/>
        <v>0</v>
      </c>
      <c r="I14" s="82"/>
      <c r="J14" s="83">
        <f t="shared" si="2"/>
        <v>0</v>
      </c>
      <c r="K14" s="83">
        <f t="shared" si="3"/>
        <v>0</v>
      </c>
      <c r="L14" s="84">
        <f t="shared" si="4"/>
        <v>0</v>
      </c>
      <c r="M14" s="85">
        <f t="shared" si="5"/>
        <v>0</v>
      </c>
      <c r="N14" s="86">
        <f t="shared" si="6"/>
        <v>0</v>
      </c>
      <c r="O14" s="87">
        <f t="shared" si="7"/>
        <v>0</v>
      </c>
      <c r="P14" s="88">
        <f t="shared" si="8"/>
        <v>0</v>
      </c>
      <c r="Q14" s="45"/>
      <c r="R14" s="89">
        <f t="shared" si="14"/>
        <v>0</v>
      </c>
      <c r="S14" s="90">
        <f t="shared" si="15"/>
        <v>0</v>
      </c>
      <c r="T14" s="91">
        <f t="shared" si="9"/>
        <v>0</v>
      </c>
      <c r="U14" s="92"/>
      <c r="V14" s="93">
        <f t="shared" si="10"/>
        <v>0</v>
      </c>
      <c r="W14" s="94">
        <f t="shared" si="11"/>
        <v>0</v>
      </c>
      <c r="X14" s="93">
        <f t="shared" si="12"/>
        <v>0</v>
      </c>
      <c r="Y14" s="95">
        <f>IF(V14&lt;&gt;0,'X Rates'!$B$7,0)</f>
        <v>0</v>
      </c>
      <c r="AE14" s="45"/>
      <c r="AF14" s="45"/>
    </row>
    <row r="15" ht="15.0" customHeight="1">
      <c r="A15" s="74">
        <v>13.0</v>
      </c>
      <c r="B15" s="75"/>
      <c r="C15" s="76"/>
      <c r="D15" s="77">
        <f t="shared" si="13"/>
        <v>30000</v>
      </c>
      <c r="E15" s="78"/>
      <c r="F15" s="96"/>
      <c r="G15" s="80"/>
      <c r="H15" s="81">
        <f t="shared" si="1"/>
        <v>0</v>
      </c>
      <c r="I15" s="82"/>
      <c r="J15" s="83">
        <f t="shared" si="2"/>
        <v>0</v>
      </c>
      <c r="K15" s="83">
        <f t="shared" si="3"/>
        <v>0</v>
      </c>
      <c r="L15" s="84">
        <f t="shared" si="4"/>
        <v>0</v>
      </c>
      <c r="M15" s="85">
        <f t="shared" si="5"/>
        <v>0</v>
      </c>
      <c r="N15" s="86">
        <f t="shared" si="6"/>
        <v>0</v>
      </c>
      <c r="O15" s="87">
        <f t="shared" si="7"/>
        <v>0</v>
      </c>
      <c r="P15" s="88">
        <f t="shared" si="8"/>
        <v>0</v>
      </c>
      <c r="Q15" s="45"/>
      <c r="R15" s="89">
        <f t="shared" si="14"/>
        <v>0</v>
      </c>
      <c r="S15" s="90">
        <f t="shared" si="15"/>
        <v>0</v>
      </c>
      <c r="T15" s="91">
        <f t="shared" si="9"/>
        <v>0</v>
      </c>
      <c r="U15" s="92"/>
      <c r="V15" s="93">
        <f t="shared" si="10"/>
        <v>0</v>
      </c>
      <c r="W15" s="94">
        <f t="shared" si="11"/>
        <v>0</v>
      </c>
      <c r="X15" s="93">
        <f t="shared" si="12"/>
        <v>0</v>
      </c>
      <c r="Y15" s="95">
        <f>IF(V15&lt;&gt;0,'X Rates'!$B$7,0)</f>
        <v>0</v>
      </c>
      <c r="AE15" s="45"/>
      <c r="AF15" s="45"/>
    </row>
    <row r="16" ht="15.0" customHeight="1">
      <c r="A16" s="74">
        <v>14.0</v>
      </c>
      <c r="B16" s="75"/>
      <c r="C16" s="76"/>
      <c r="D16" s="77">
        <f t="shared" si="13"/>
        <v>30000</v>
      </c>
      <c r="E16" s="78"/>
      <c r="F16" s="96"/>
      <c r="G16" s="80"/>
      <c r="H16" s="81">
        <f t="shared" si="1"/>
        <v>0</v>
      </c>
      <c r="I16" s="82"/>
      <c r="J16" s="83">
        <f t="shared" si="2"/>
        <v>0</v>
      </c>
      <c r="K16" s="83">
        <f t="shared" si="3"/>
        <v>0</v>
      </c>
      <c r="L16" s="84">
        <f t="shared" si="4"/>
        <v>0</v>
      </c>
      <c r="M16" s="85">
        <f t="shared" si="5"/>
        <v>0</v>
      </c>
      <c r="N16" s="86">
        <f t="shared" si="6"/>
        <v>0</v>
      </c>
      <c r="O16" s="87">
        <f t="shared" si="7"/>
        <v>0</v>
      </c>
      <c r="P16" s="88">
        <f t="shared" si="8"/>
        <v>0</v>
      </c>
      <c r="Q16" s="45"/>
      <c r="R16" s="89">
        <f t="shared" si="14"/>
        <v>0</v>
      </c>
      <c r="S16" s="90">
        <f t="shared" si="15"/>
        <v>0</v>
      </c>
      <c r="T16" s="91">
        <f t="shared" si="9"/>
        <v>0</v>
      </c>
      <c r="U16" s="92"/>
      <c r="V16" s="93">
        <f t="shared" si="10"/>
        <v>0</v>
      </c>
      <c r="W16" s="94">
        <f t="shared" si="11"/>
        <v>0</v>
      </c>
      <c r="X16" s="93">
        <f t="shared" si="12"/>
        <v>0</v>
      </c>
      <c r="Y16" s="95">
        <f>IF(V16&lt;&gt;0,'X Rates'!$B$7,0)</f>
        <v>0</v>
      </c>
      <c r="AE16" s="45"/>
      <c r="AF16" s="45"/>
    </row>
    <row r="17" ht="15.0" customHeight="1">
      <c r="A17" s="74">
        <v>15.0</v>
      </c>
      <c r="B17" s="75"/>
      <c r="C17" s="76"/>
      <c r="D17" s="77">
        <f t="shared" si="13"/>
        <v>30000</v>
      </c>
      <c r="E17" s="78"/>
      <c r="F17" s="96"/>
      <c r="G17" s="80"/>
      <c r="H17" s="81">
        <f t="shared" si="1"/>
        <v>0</v>
      </c>
      <c r="I17" s="82"/>
      <c r="J17" s="83">
        <f t="shared" si="2"/>
        <v>0</v>
      </c>
      <c r="K17" s="83">
        <f t="shared" si="3"/>
        <v>0</v>
      </c>
      <c r="L17" s="84">
        <f t="shared" si="4"/>
        <v>0</v>
      </c>
      <c r="M17" s="85">
        <f t="shared" si="5"/>
        <v>0</v>
      </c>
      <c r="N17" s="86">
        <f t="shared" si="6"/>
        <v>0</v>
      </c>
      <c r="O17" s="87">
        <f t="shared" si="7"/>
        <v>0</v>
      </c>
      <c r="P17" s="88">
        <f t="shared" si="8"/>
        <v>0</v>
      </c>
      <c r="Q17" s="45"/>
      <c r="R17" s="89">
        <f t="shared" si="14"/>
        <v>0</v>
      </c>
      <c r="S17" s="90">
        <f t="shared" si="15"/>
        <v>0</v>
      </c>
      <c r="T17" s="91">
        <f t="shared" si="9"/>
        <v>0</v>
      </c>
      <c r="U17" s="92"/>
      <c r="V17" s="93">
        <f t="shared" si="10"/>
        <v>0</v>
      </c>
      <c r="W17" s="94">
        <f t="shared" si="11"/>
        <v>0</v>
      </c>
      <c r="X17" s="93">
        <f t="shared" si="12"/>
        <v>0</v>
      </c>
      <c r="Y17" s="95">
        <f>IF(V17&lt;&gt;0,'X Rates'!$B$7,0)</f>
        <v>0</v>
      </c>
      <c r="AE17" s="45"/>
      <c r="AF17" s="45"/>
    </row>
    <row r="18" ht="15.0" customHeight="1">
      <c r="A18" s="74">
        <v>16.0</v>
      </c>
      <c r="B18" s="75"/>
      <c r="C18" s="76"/>
      <c r="D18" s="77">
        <f t="shared" si="13"/>
        <v>30000</v>
      </c>
      <c r="E18" s="78"/>
      <c r="F18" s="96"/>
      <c r="G18" s="80"/>
      <c r="H18" s="81">
        <f t="shared" si="1"/>
        <v>0</v>
      </c>
      <c r="I18" s="82"/>
      <c r="J18" s="83">
        <f t="shared" si="2"/>
        <v>0</v>
      </c>
      <c r="K18" s="83">
        <f t="shared" si="3"/>
        <v>0</v>
      </c>
      <c r="L18" s="84">
        <f t="shared" si="4"/>
        <v>0</v>
      </c>
      <c r="M18" s="85">
        <f t="shared" si="5"/>
        <v>0</v>
      </c>
      <c r="N18" s="86">
        <f t="shared" si="6"/>
        <v>0</v>
      </c>
      <c r="O18" s="87">
        <f t="shared" si="7"/>
        <v>0</v>
      </c>
      <c r="P18" s="88">
        <f t="shared" si="8"/>
        <v>0</v>
      </c>
      <c r="Q18" s="45"/>
      <c r="R18" s="89">
        <f t="shared" si="14"/>
        <v>0</v>
      </c>
      <c r="S18" s="90">
        <f t="shared" si="15"/>
        <v>0</v>
      </c>
      <c r="T18" s="91">
        <f t="shared" si="9"/>
        <v>0</v>
      </c>
      <c r="U18" s="92"/>
      <c r="V18" s="93">
        <f t="shared" si="10"/>
        <v>0</v>
      </c>
      <c r="W18" s="94">
        <f t="shared" si="11"/>
        <v>0</v>
      </c>
      <c r="X18" s="93">
        <f t="shared" si="12"/>
        <v>0</v>
      </c>
      <c r="Y18" s="95">
        <f>IF(V18&lt;&gt;0,'X Rates'!$B$7,0)</f>
        <v>0</v>
      </c>
      <c r="AE18" s="45"/>
      <c r="AF18" s="45"/>
    </row>
    <row r="19" ht="15.0" customHeight="1">
      <c r="A19" s="74">
        <v>17.0</v>
      </c>
      <c r="B19" s="75"/>
      <c r="C19" s="76"/>
      <c r="D19" s="77">
        <f t="shared" si="13"/>
        <v>30000</v>
      </c>
      <c r="E19" s="78"/>
      <c r="F19" s="96"/>
      <c r="G19" s="80"/>
      <c r="H19" s="81">
        <f t="shared" si="1"/>
        <v>0</v>
      </c>
      <c r="I19" s="82"/>
      <c r="J19" s="83">
        <f t="shared" si="2"/>
        <v>0</v>
      </c>
      <c r="K19" s="83">
        <f t="shared" si="3"/>
        <v>0</v>
      </c>
      <c r="L19" s="84">
        <f t="shared" si="4"/>
        <v>0</v>
      </c>
      <c r="M19" s="85">
        <f t="shared" si="5"/>
        <v>0</v>
      </c>
      <c r="N19" s="86">
        <f t="shared" si="6"/>
        <v>0</v>
      </c>
      <c r="O19" s="87">
        <f t="shared" si="7"/>
        <v>0</v>
      </c>
      <c r="P19" s="88">
        <f t="shared" si="8"/>
        <v>0</v>
      </c>
      <c r="Q19" s="45"/>
      <c r="R19" s="89">
        <f t="shared" si="14"/>
        <v>0</v>
      </c>
      <c r="S19" s="90">
        <f t="shared" si="15"/>
        <v>0</v>
      </c>
      <c r="T19" s="91">
        <f t="shared" si="9"/>
        <v>0</v>
      </c>
      <c r="U19" s="92"/>
      <c r="V19" s="93">
        <f t="shared" si="10"/>
        <v>0</v>
      </c>
      <c r="W19" s="94">
        <f t="shared" si="11"/>
        <v>0</v>
      </c>
      <c r="X19" s="93">
        <f t="shared" si="12"/>
        <v>0</v>
      </c>
      <c r="Y19" s="95">
        <f>IF(V19&lt;&gt;0,'X Rates'!$B$7,0)</f>
        <v>0</v>
      </c>
      <c r="AE19" s="45"/>
      <c r="AF19" s="45"/>
    </row>
    <row r="20" ht="15.0" customHeight="1">
      <c r="A20" s="74">
        <v>18.0</v>
      </c>
      <c r="B20" s="75"/>
      <c r="C20" s="76"/>
      <c r="D20" s="77">
        <f t="shared" si="13"/>
        <v>30000</v>
      </c>
      <c r="E20" s="78"/>
      <c r="F20" s="96"/>
      <c r="G20" s="80"/>
      <c r="H20" s="81">
        <f t="shared" si="1"/>
        <v>0</v>
      </c>
      <c r="I20" s="82"/>
      <c r="J20" s="83">
        <f t="shared" si="2"/>
        <v>0</v>
      </c>
      <c r="K20" s="83">
        <f t="shared" si="3"/>
        <v>0</v>
      </c>
      <c r="L20" s="84">
        <f t="shared" si="4"/>
        <v>0</v>
      </c>
      <c r="M20" s="85">
        <f t="shared" si="5"/>
        <v>0</v>
      </c>
      <c r="N20" s="86">
        <f t="shared" si="6"/>
        <v>0</v>
      </c>
      <c r="O20" s="87">
        <f t="shared" si="7"/>
        <v>0</v>
      </c>
      <c r="P20" s="88">
        <f t="shared" si="8"/>
        <v>0</v>
      </c>
      <c r="Q20" s="45"/>
      <c r="R20" s="89">
        <f t="shared" si="14"/>
        <v>0</v>
      </c>
      <c r="S20" s="90">
        <f t="shared" si="15"/>
        <v>0</v>
      </c>
      <c r="T20" s="91">
        <f t="shared" si="9"/>
        <v>0</v>
      </c>
      <c r="U20" s="92"/>
      <c r="V20" s="93">
        <f t="shared" si="10"/>
        <v>0</v>
      </c>
      <c r="W20" s="94">
        <f t="shared" si="11"/>
        <v>0</v>
      </c>
      <c r="X20" s="93">
        <f t="shared" si="12"/>
        <v>0</v>
      </c>
      <c r="Y20" s="95">
        <f>IF(V20&lt;&gt;0,'X Rates'!$B$7,0)</f>
        <v>0</v>
      </c>
      <c r="AE20" s="45"/>
      <c r="AF20" s="45"/>
    </row>
    <row r="21" ht="15.0" customHeight="1">
      <c r="A21" s="74">
        <v>19.0</v>
      </c>
      <c r="B21" s="75"/>
      <c r="C21" s="76"/>
      <c r="D21" s="77">
        <f t="shared" si="13"/>
        <v>30000</v>
      </c>
      <c r="E21" s="78"/>
      <c r="F21" s="96"/>
      <c r="G21" s="80"/>
      <c r="H21" s="81">
        <f t="shared" si="1"/>
        <v>0</v>
      </c>
      <c r="I21" s="82"/>
      <c r="J21" s="83">
        <f t="shared" si="2"/>
        <v>0</v>
      </c>
      <c r="K21" s="83">
        <f t="shared" si="3"/>
        <v>0</v>
      </c>
      <c r="L21" s="84">
        <f t="shared" si="4"/>
        <v>0</v>
      </c>
      <c r="M21" s="85">
        <f t="shared" si="5"/>
        <v>0</v>
      </c>
      <c r="N21" s="86">
        <f t="shared" si="6"/>
        <v>0</v>
      </c>
      <c r="O21" s="87">
        <f t="shared" si="7"/>
        <v>0</v>
      </c>
      <c r="P21" s="88">
        <f t="shared" si="8"/>
        <v>0</v>
      </c>
      <c r="Q21" s="45"/>
      <c r="R21" s="89">
        <f t="shared" si="14"/>
        <v>0</v>
      </c>
      <c r="S21" s="90">
        <f t="shared" si="15"/>
        <v>0</v>
      </c>
      <c r="T21" s="91">
        <f t="shared" si="9"/>
        <v>0</v>
      </c>
      <c r="U21" s="92"/>
      <c r="V21" s="93">
        <f t="shared" si="10"/>
        <v>0</v>
      </c>
      <c r="W21" s="94">
        <f t="shared" si="11"/>
        <v>0</v>
      </c>
      <c r="X21" s="93">
        <f t="shared" si="12"/>
        <v>0</v>
      </c>
      <c r="Y21" s="95">
        <f>IF(V21&lt;&gt;0,'X Rates'!$B$7,0)</f>
        <v>0</v>
      </c>
      <c r="AE21" s="45"/>
      <c r="AF21" s="45"/>
    </row>
    <row r="22">
      <c r="A22" s="97">
        <v>20.0</v>
      </c>
      <c r="B22" s="98"/>
      <c r="C22" s="99"/>
      <c r="D22" s="100">
        <f t="shared" si="13"/>
        <v>30000</v>
      </c>
      <c r="E22" s="101"/>
      <c r="F22" s="102"/>
      <c r="G22" s="103"/>
      <c r="H22" s="104">
        <f t="shared" si="1"/>
        <v>0</v>
      </c>
      <c r="I22" s="105"/>
      <c r="J22" s="106">
        <f t="shared" si="2"/>
        <v>0</v>
      </c>
      <c r="K22" s="106">
        <f t="shared" si="3"/>
        <v>0</v>
      </c>
      <c r="L22" s="107">
        <f t="shared" si="4"/>
        <v>0</v>
      </c>
      <c r="M22" s="108">
        <f t="shared" si="5"/>
        <v>0</v>
      </c>
      <c r="N22" s="109">
        <f t="shared" si="6"/>
        <v>0</v>
      </c>
      <c r="O22" s="110">
        <f t="shared" si="7"/>
        <v>0</v>
      </c>
      <c r="P22" s="111">
        <f t="shared" si="8"/>
        <v>0</v>
      </c>
      <c r="Q22" s="9"/>
      <c r="R22" s="112">
        <f t="shared" si="14"/>
        <v>0</v>
      </c>
      <c r="S22" s="113">
        <f t="shared" si="15"/>
        <v>0</v>
      </c>
      <c r="T22" s="114">
        <f t="shared" si="9"/>
        <v>0</v>
      </c>
      <c r="U22" s="115"/>
      <c r="V22" s="116">
        <f t="shared" si="10"/>
        <v>0</v>
      </c>
      <c r="W22" s="117">
        <f t="shared" si="11"/>
        <v>0</v>
      </c>
      <c r="X22" s="116">
        <f t="shared" si="12"/>
        <v>0</v>
      </c>
      <c r="Y22" s="118">
        <f>IF(V22&lt;&gt;0,'X Rates'!$B$7,0)</f>
        <v>0</v>
      </c>
      <c r="Z22" s="119"/>
      <c r="AA22" s="119"/>
      <c r="AB22" s="119"/>
      <c r="AC22" s="119"/>
      <c r="AD22" s="119"/>
      <c r="AE22" s="9"/>
      <c r="AF22" s="9"/>
    </row>
    <row r="23">
      <c r="A23" s="45"/>
      <c r="B23" s="45"/>
      <c r="C23" s="45"/>
      <c r="D23" s="120"/>
      <c r="E23" s="45"/>
      <c r="F23" s="121"/>
      <c r="G23" s="122"/>
      <c r="H23" s="122"/>
      <c r="I23" s="122"/>
      <c r="J23" s="56">
        <f>SUM(J3:J22)</f>
        <v>50</v>
      </c>
      <c r="K23" s="55">
        <v>2.0</v>
      </c>
      <c r="L23" s="45"/>
      <c r="M23" s="122"/>
      <c r="N23" s="123">
        <v>0.5</v>
      </c>
      <c r="O23" s="124"/>
      <c r="P23" s="125"/>
      <c r="Q23" s="45"/>
      <c r="R23" s="45"/>
      <c r="S23" s="45"/>
      <c r="T23" s="45"/>
      <c r="U23" s="45"/>
      <c r="V23" s="45"/>
      <c r="W23" s="45"/>
      <c r="X23" s="45"/>
      <c r="Y23" s="45"/>
      <c r="AE23" s="45"/>
      <c r="AF23" s="126"/>
    </row>
    <row r="24">
      <c r="A24" s="45"/>
      <c r="B24" s="45"/>
      <c r="C24" s="45"/>
      <c r="D24" s="122"/>
      <c r="E24" s="45"/>
      <c r="F24" s="122"/>
      <c r="G24" s="45"/>
      <c r="H24" s="45"/>
      <c r="I24" s="122"/>
      <c r="J24" s="45"/>
      <c r="K24" s="45"/>
      <c r="L24" s="45"/>
      <c r="M24" s="45"/>
      <c r="N24" s="124"/>
      <c r="O24" s="124"/>
      <c r="P24" s="125"/>
      <c r="Q24" s="45"/>
      <c r="R24" s="45"/>
      <c r="S24" s="45"/>
      <c r="T24" s="45"/>
      <c r="U24" s="45"/>
      <c r="V24" s="45"/>
      <c r="W24" s="45"/>
      <c r="X24" s="45"/>
      <c r="Y24" s="45"/>
      <c r="AE24" s="45"/>
      <c r="AF24" s="126"/>
    </row>
    <row r="25">
      <c r="A25" s="45"/>
      <c r="B25" s="45"/>
      <c r="C25" s="45"/>
      <c r="D25" s="45"/>
      <c r="E25" s="45"/>
      <c r="F25" s="120"/>
      <c r="G25" s="127"/>
      <c r="H25" s="127" t="s">
        <v>32</v>
      </c>
      <c r="I25" s="128" t="s">
        <v>33</v>
      </c>
      <c r="J25" s="129"/>
      <c r="K25" s="129"/>
      <c r="L25" s="129"/>
      <c r="M25" s="129"/>
      <c r="N25" s="129"/>
      <c r="O25" s="129"/>
      <c r="P25" s="130"/>
      <c r="Q25" s="131"/>
      <c r="R25" s="132" t="s">
        <v>34</v>
      </c>
      <c r="S25" s="45"/>
      <c r="T25" s="45"/>
      <c r="U25" s="45"/>
      <c r="V25" s="45"/>
      <c r="W25" s="45"/>
      <c r="X25" s="45"/>
      <c r="Y25" s="45"/>
      <c r="AE25" s="126"/>
      <c r="AF25" s="126"/>
    </row>
    <row r="26" ht="33.75" customHeight="1">
      <c r="A26" s="133" t="s">
        <v>35</v>
      </c>
      <c r="B26" s="134"/>
      <c r="C26" s="134"/>
      <c r="D26" s="134"/>
      <c r="E26" s="134"/>
      <c r="F26" s="134"/>
      <c r="G26" s="134"/>
      <c r="H26" s="134"/>
      <c r="I26" s="135" t="s">
        <v>14</v>
      </c>
      <c r="J26" s="136" t="s">
        <v>36</v>
      </c>
      <c r="K26" s="136" t="s">
        <v>16</v>
      </c>
      <c r="L26" s="136" t="s">
        <v>17</v>
      </c>
      <c r="M26" s="136" t="s">
        <v>18</v>
      </c>
      <c r="N26" s="137" t="s">
        <v>3</v>
      </c>
      <c r="O26" s="138"/>
      <c r="P26" s="139" t="s">
        <v>21</v>
      </c>
      <c r="Q26" s="140"/>
      <c r="R26" s="45"/>
      <c r="S26" s="45"/>
      <c r="T26" s="45"/>
      <c r="U26" s="45"/>
      <c r="V26" s="45"/>
      <c r="W26" s="45"/>
      <c r="X26" s="45"/>
      <c r="Y26" s="45"/>
      <c r="AE26" s="126"/>
      <c r="AF26" s="126"/>
    </row>
    <row r="27" ht="15.0" customHeight="1">
      <c r="A27" s="141" t="s">
        <v>37</v>
      </c>
      <c r="B27" s="134"/>
      <c r="C27" s="134"/>
      <c r="D27" s="134"/>
      <c r="E27" s="134"/>
      <c r="F27" s="134"/>
      <c r="G27" s="134"/>
      <c r="H27" s="134"/>
      <c r="I27" s="142">
        <v>0.005</v>
      </c>
      <c r="J27" s="77">
        <f t="shared" ref="J27:J36" si="16">$E$3*I27</f>
        <v>25</v>
      </c>
      <c r="K27" s="77">
        <f t="shared" ref="K27:K36" si="17">J27*$K$23</f>
        <v>50</v>
      </c>
      <c r="L27" s="84">
        <f t="shared" ref="L27:L36" si="18">MIN(N27,O27)</f>
        <v>277</v>
      </c>
      <c r="M27" s="143">
        <f t="shared" ref="M27:M36" si="19">L27*$F$3</f>
        <v>13320.93</v>
      </c>
      <c r="N27" s="144">
        <f t="shared" ref="N27:N36" si="20">$N$3</f>
        <v>311</v>
      </c>
      <c r="O27" s="145">
        <f t="shared" ref="O27:O36" si="21">IF($C$3="Long",IF($F$3&gt;0,ROUNDDOWN(J27/($F$3-$G$3),0),0),IF($G$3&gt;0,ROUNDDOWN(J27/($G$3-$F$3),0),0))</f>
        <v>277</v>
      </c>
      <c r="P27" s="146">
        <f t="shared" ref="P27:P36" si="22">IF(J27&lt;&gt;0,ROUNDDOWN($E$3/J27,0),0)</f>
        <v>200</v>
      </c>
      <c r="Q27" s="45"/>
      <c r="R27" s="45"/>
      <c r="S27" s="45"/>
      <c r="T27" s="45"/>
      <c r="U27" s="45"/>
      <c r="V27" s="45"/>
      <c r="W27" s="45"/>
      <c r="X27" s="45"/>
      <c r="Y27" s="45"/>
      <c r="AE27" s="126"/>
      <c r="AF27" s="126"/>
    </row>
    <row r="28" ht="15.0" customHeight="1">
      <c r="A28" s="147" t="s">
        <v>38</v>
      </c>
      <c r="B28" s="134"/>
      <c r="C28" s="134"/>
      <c r="D28" s="134"/>
      <c r="E28" s="134"/>
      <c r="F28" s="134"/>
      <c r="G28" s="134"/>
      <c r="H28" s="134"/>
      <c r="I28" s="142">
        <v>0.01</v>
      </c>
      <c r="J28" s="83">
        <f t="shared" si="16"/>
        <v>50</v>
      </c>
      <c r="K28" s="77">
        <f t="shared" si="17"/>
        <v>100</v>
      </c>
      <c r="L28" s="84">
        <f t="shared" si="18"/>
        <v>311</v>
      </c>
      <c r="M28" s="143">
        <f t="shared" si="19"/>
        <v>14955.99</v>
      </c>
      <c r="N28" s="144">
        <f t="shared" si="20"/>
        <v>311</v>
      </c>
      <c r="O28" s="145">
        <f t="shared" si="21"/>
        <v>555</v>
      </c>
      <c r="P28" s="146">
        <f t="shared" si="22"/>
        <v>100</v>
      </c>
      <c r="Q28" s="45"/>
      <c r="R28" s="45"/>
      <c r="S28" s="45"/>
      <c r="T28" s="45"/>
      <c r="U28" s="45"/>
      <c r="V28" s="45"/>
      <c r="W28" s="45"/>
      <c r="X28" s="45"/>
      <c r="Y28" s="45"/>
      <c r="AE28" s="126"/>
      <c r="AF28" s="126"/>
    </row>
    <row r="29" ht="15.0" customHeight="1">
      <c r="A29" s="134" t="s">
        <v>39</v>
      </c>
      <c r="B29" s="134"/>
      <c r="C29" s="134"/>
      <c r="D29" s="134"/>
      <c r="E29" s="134"/>
      <c r="F29" s="134"/>
      <c r="G29" s="134"/>
      <c r="H29" s="134"/>
      <c r="I29" s="142">
        <v>0.015</v>
      </c>
      <c r="J29" s="83">
        <f t="shared" si="16"/>
        <v>75</v>
      </c>
      <c r="K29" s="77">
        <f t="shared" si="17"/>
        <v>150</v>
      </c>
      <c r="L29" s="84">
        <f t="shared" si="18"/>
        <v>311</v>
      </c>
      <c r="M29" s="143">
        <f t="shared" si="19"/>
        <v>14955.99</v>
      </c>
      <c r="N29" s="144">
        <f t="shared" si="20"/>
        <v>311</v>
      </c>
      <c r="O29" s="145">
        <f t="shared" si="21"/>
        <v>833</v>
      </c>
      <c r="P29" s="146">
        <f t="shared" si="22"/>
        <v>66</v>
      </c>
      <c r="Q29" s="45"/>
      <c r="R29" s="45"/>
      <c r="S29" s="148"/>
      <c r="T29" s="45"/>
      <c r="U29" s="148"/>
      <c r="V29" s="148"/>
      <c r="W29" s="148"/>
      <c r="X29" s="148"/>
      <c r="Y29" s="148"/>
      <c r="AE29" s="125"/>
      <c r="AF29" s="45"/>
      <c r="AG29" s="45"/>
    </row>
    <row r="30" ht="15.0" customHeight="1">
      <c r="A30" s="149" t="s">
        <v>40</v>
      </c>
      <c r="B30" s="134"/>
      <c r="C30" s="134"/>
      <c r="D30" s="134"/>
      <c r="E30" s="134"/>
      <c r="F30" s="134"/>
      <c r="G30" s="134"/>
      <c r="H30" s="134"/>
      <c r="I30" s="142">
        <v>0.02</v>
      </c>
      <c r="J30" s="83">
        <f t="shared" si="16"/>
        <v>100</v>
      </c>
      <c r="K30" s="77">
        <f t="shared" si="17"/>
        <v>200</v>
      </c>
      <c r="L30" s="84">
        <f t="shared" si="18"/>
        <v>311</v>
      </c>
      <c r="M30" s="143">
        <f t="shared" si="19"/>
        <v>14955.99</v>
      </c>
      <c r="N30" s="144">
        <f t="shared" si="20"/>
        <v>311</v>
      </c>
      <c r="O30" s="145">
        <f t="shared" si="21"/>
        <v>1111</v>
      </c>
      <c r="P30" s="146">
        <f t="shared" si="22"/>
        <v>50</v>
      </c>
      <c r="Q30" s="45"/>
      <c r="R30" s="150"/>
      <c r="S30" s="148"/>
      <c r="T30" s="150"/>
      <c r="U30" s="148"/>
      <c r="V30" s="148"/>
      <c r="W30" s="148"/>
      <c r="X30" s="148"/>
      <c r="Y30" s="148"/>
      <c r="AE30" s="125"/>
      <c r="AF30" s="45"/>
      <c r="AG30" s="45"/>
    </row>
    <row r="31" ht="15.0" customHeight="1">
      <c r="A31" s="151" t="s">
        <v>41</v>
      </c>
      <c r="B31" s="134"/>
      <c r="C31" s="151"/>
      <c r="D31" s="134"/>
      <c r="E31" s="134"/>
      <c r="F31" s="134"/>
      <c r="G31" s="134"/>
      <c r="H31" s="134"/>
      <c r="I31" s="142">
        <v>0.025</v>
      </c>
      <c r="J31" s="83">
        <f t="shared" si="16"/>
        <v>125</v>
      </c>
      <c r="K31" s="77">
        <f t="shared" si="17"/>
        <v>250</v>
      </c>
      <c r="L31" s="84">
        <f t="shared" si="18"/>
        <v>311</v>
      </c>
      <c r="M31" s="143">
        <f t="shared" si="19"/>
        <v>14955.99</v>
      </c>
      <c r="N31" s="144">
        <f t="shared" si="20"/>
        <v>311</v>
      </c>
      <c r="O31" s="145">
        <f t="shared" si="21"/>
        <v>1388</v>
      </c>
      <c r="P31" s="146">
        <f t="shared" si="22"/>
        <v>40</v>
      </c>
      <c r="Q31" s="45"/>
      <c r="R31" s="120"/>
      <c r="S31" s="148"/>
      <c r="T31" s="120"/>
      <c r="U31" s="148"/>
      <c r="V31" s="148"/>
      <c r="W31" s="148"/>
      <c r="X31" s="148"/>
      <c r="Y31" s="148"/>
      <c r="AE31" s="125"/>
      <c r="AF31" s="45"/>
      <c r="AG31" s="45"/>
    </row>
    <row r="32" ht="15.0" customHeight="1">
      <c r="A32" s="151" t="s">
        <v>42</v>
      </c>
      <c r="B32" s="134"/>
      <c r="C32" s="134"/>
      <c r="D32" s="134"/>
      <c r="E32" s="134"/>
      <c r="F32" s="134"/>
      <c r="G32" s="134"/>
      <c r="H32" s="134"/>
      <c r="I32" s="142">
        <v>0.03</v>
      </c>
      <c r="J32" s="83">
        <f t="shared" si="16"/>
        <v>150</v>
      </c>
      <c r="K32" s="77">
        <f t="shared" si="17"/>
        <v>300</v>
      </c>
      <c r="L32" s="84">
        <f t="shared" si="18"/>
        <v>311</v>
      </c>
      <c r="M32" s="143">
        <f t="shared" si="19"/>
        <v>14955.99</v>
      </c>
      <c r="N32" s="144">
        <f t="shared" si="20"/>
        <v>311</v>
      </c>
      <c r="O32" s="145">
        <f t="shared" si="21"/>
        <v>1666</v>
      </c>
      <c r="P32" s="146">
        <f t="shared" si="22"/>
        <v>33</v>
      </c>
      <c r="Q32" s="45"/>
      <c r="R32" s="45"/>
      <c r="S32" s="148"/>
      <c r="T32" s="45"/>
      <c r="U32" s="148"/>
      <c r="V32" s="148"/>
      <c r="W32" s="148"/>
      <c r="X32" s="148"/>
      <c r="Y32" s="148"/>
      <c r="AE32" s="125"/>
      <c r="AF32" s="45"/>
      <c r="AG32" s="45"/>
    </row>
    <row r="33" ht="15.0" customHeight="1">
      <c r="A33" s="149"/>
      <c r="B33" s="134"/>
      <c r="C33" s="134"/>
      <c r="D33" s="134"/>
      <c r="E33" s="134"/>
      <c r="F33" s="134"/>
      <c r="G33" s="134"/>
      <c r="H33" s="134"/>
      <c r="I33" s="142">
        <v>0.035</v>
      </c>
      <c r="J33" s="83">
        <f t="shared" si="16"/>
        <v>175</v>
      </c>
      <c r="K33" s="77">
        <f t="shared" si="17"/>
        <v>350</v>
      </c>
      <c r="L33" s="84">
        <f t="shared" si="18"/>
        <v>311</v>
      </c>
      <c r="M33" s="143">
        <f t="shared" si="19"/>
        <v>14955.99</v>
      </c>
      <c r="N33" s="144">
        <f t="shared" si="20"/>
        <v>311</v>
      </c>
      <c r="O33" s="145">
        <f t="shared" si="21"/>
        <v>1944</v>
      </c>
      <c r="P33" s="146">
        <f t="shared" si="22"/>
        <v>28</v>
      </c>
      <c r="Q33" s="45"/>
      <c r="R33" s="45"/>
      <c r="S33" s="148"/>
      <c r="T33" s="45"/>
      <c r="U33" s="148"/>
      <c r="V33" s="148"/>
      <c r="W33" s="148"/>
      <c r="X33" s="148"/>
      <c r="Y33" s="148"/>
      <c r="AE33" s="125"/>
      <c r="AF33" s="45"/>
      <c r="AG33" s="45"/>
    </row>
    <row r="34" ht="15.0" customHeight="1">
      <c r="A34" s="134"/>
      <c r="B34" s="134"/>
      <c r="C34" s="134"/>
      <c r="D34" s="134"/>
      <c r="E34" s="134"/>
      <c r="F34" s="134"/>
      <c r="G34" s="134"/>
      <c r="H34" s="134"/>
      <c r="I34" s="142">
        <v>0.04</v>
      </c>
      <c r="J34" s="83">
        <f t="shared" si="16"/>
        <v>200</v>
      </c>
      <c r="K34" s="77">
        <f t="shared" si="17"/>
        <v>400</v>
      </c>
      <c r="L34" s="84">
        <f t="shared" si="18"/>
        <v>311</v>
      </c>
      <c r="M34" s="143">
        <f t="shared" si="19"/>
        <v>14955.99</v>
      </c>
      <c r="N34" s="144">
        <f t="shared" si="20"/>
        <v>311</v>
      </c>
      <c r="O34" s="145">
        <f t="shared" si="21"/>
        <v>2222</v>
      </c>
      <c r="P34" s="146">
        <f t="shared" si="22"/>
        <v>25</v>
      </c>
      <c r="Q34" s="45"/>
      <c r="R34" s="45"/>
      <c r="S34" s="148"/>
      <c r="T34" s="45"/>
      <c r="U34" s="148"/>
      <c r="V34" s="148"/>
      <c r="W34" s="148"/>
      <c r="X34" s="148"/>
      <c r="Y34" s="148"/>
      <c r="AE34" s="125"/>
      <c r="AF34" s="45"/>
      <c r="AG34" s="45"/>
    </row>
    <row r="35" ht="15.0" customHeight="1">
      <c r="A35" s="134"/>
      <c r="B35" s="134"/>
      <c r="C35" s="134"/>
      <c r="D35" s="134"/>
      <c r="E35" s="134"/>
      <c r="F35" s="134"/>
      <c r="G35" s="134"/>
      <c r="H35" s="134"/>
      <c r="I35" s="142">
        <v>0.045</v>
      </c>
      <c r="J35" s="83">
        <f t="shared" si="16"/>
        <v>225</v>
      </c>
      <c r="K35" s="77">
        <f t="shared" si="17"/>
        <v>450</v>
      </c>
      <c r="L35" s="84">
        <f t="shared" si="18"/>
        <v>311</v>
      </c>
      <c r="M35" s="143">
        <f t="shared" si="19"/>
        <v>14955.99</v>
      </c>
      <c r="N35" s="144">
        <f t="shared" si="20"/>
        <v>311</v>
      </c>
      <c r="O35" s="145">
        <f t="shared" si="21"/>
        <v>2499</v>
      </c>
      <c r="P35" s="146">
        <f t="shared" si="22"/>
        <v>22</v>
      </c>
      <c r="Q35" s="45"/>
      <c r="R35" s="45"/>
      <c r="S35" s="148"/>
      <c r="T35" s="45"/>
      <c r="U35" s="148"/>
      <c r="V35" s="148"/>
      <c r="W35" s="148"/>
      <c r="X35" s="148"/>
      <c r="Y35" s="148"/>
      <c r="AE35" s="125"/>
      <c r="AF35" s="45"/>
      <c r="AG35" s="45"/>
    </row>
    <row r="36">
      <c r="A36" s="134"/>
      <c r="B36" s="134"/>
      <c r="C36" s="134"/>
      <c r="D36" s="134"/>
      <c r="E36" s="134"/>
      <c r="F36" s="134"/>
      <c r="G36" s="134"/>
      <c r="H36" s="134"/>
      <c r="I36" s="152">
        <v>0.05</v>
      </c>
      <c r="J36" s="106">
        <f t="shared" si="16"/>
        <v>250</v>
      </c>
      <c r="K36" s="100">
        <f t="shared" si="17"/>
        <v>500</v>
      </c>
      <c r="L36" s="107">
        <f t="shared" si="18"/>
        <v>311</v>
      </c>
      <c r="M36" s="153">
        <f t="shared" si="19"/>
        <v>14955.99</v>
      </c>
      <c r="N36" s="154">
        <f t="shared" si="20"/>
        <v>311</v>
      </c>
      <c r="O36" s="155">
        <f t="shared" si="21"/>
        <v>2777</v>
      </c>
      <c r="P36" s="156">
        <f t="shared" si="22"/>
        <v>20</v>
      </c>
      <c r="Q36" s="45"/>
      <c r="R36" s="45"/>
      <c r="S36" s="148"/>
      <c r="T36" s="45"/>
      <c r="U36" s="148"/>
      <c r="V36" s="148"/>
      <c r="W36" s="148"/>
      <c r="X36" s="148"/>
      <c r="Y36" s="148"/>
      <c r="AE36" s="125"/>
      <c r="AF36" s="45"/>
      <c r="AG36" s="45"/>
    </row>
    <row r="37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124"/>
      <c r="O37" s="124"/>
      <c r="P37" s="125"/>
      <c r="Q37" s="45"/>
      <c r="R37" s="45"/>
      <c r="S37" s="45"/>
      <c r="T37" s="45"/>
      <c r="U37" s="45"/>
      <c r="V37" s="45"/>
      <c r="W37" s="45"/>
      <c r="X37" s="45"/>
      <c r="Y37" s="45"/>
      <c r="AE37" s="45"/>
      <c r="AF37" s="126"/>
    </row>
    <row r="38" ht="15.0" hidden="1" customHeight="1">
      <c r="A38" s="126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124"/>
      <c r="O38" s="124"/>
      <c r="P38" s="125"/>
      <c r="Q38" s="45"/>
      <c r="R38" s="45"/>
      <c r="S38" s="45"/>
      <c r="T38" s="45"/>
      <c r="U38" s="45"/>
      <c r="V38" s="45"/>
      <c r="W38" s="45"/>
      <c r="X38" s="45"/>
      <c r="Y38" s="45"/>
      <c r="AE38" s="45"/>
      <c r="AF38" s="126"/>
    </row>
    <row r="39" ht="15.0" hidden="1" customHeight="1">
      <c r="A39" s="126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124"/>
      <c r="O39" s="124"/>
      <c r="P39" s="125"/>
      <c r="Q39" s="45"/>
      <c r="R39" s="45"/>
      <c r="S39" s="45"/>
      <c r="T39" s="45"/>
      <c r="U39" s="45"/>
      <c r="V39" s="45"/>
      <c r="W39" s="45"/>
      <c r="X39" s="45"/>
      <c r="Y39" s="45"/>
      <c r="AE39" s="45"/>
      <c r="AF39" s="126"/>
    </row>
    <row r="40" ht="15.0" hidden="1" customHeight="1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57"/>
      <c r="O40" s="157"/>
      <c r="P40" s="158"/>
      <c r="Q40" s="45"/>
      <c r="R40" s="45"/>
      <c r="S40" s="45"/>
      <c r="T40" s="45"/>
      <c r="U40" s="45"/>
      <c r="V40" s="45"/>
      <c r="W40" s="45"/>
      <c r="X40" s="45"/>
      <c r="Y40" s="45"/>
      <c r="AE40" s="126"/>
      <c r="AF40" s="126"/>
    </row>
  </sheetData>
  <mergeCells count="8">
    <mergeCell ref="B1:F1"/>
    <mergeCell ref="G1:H1"/>
    <mergeCell ref="I1:M1"/>
    <mergeCell ref="N1:O1"/>
    <mergeCell ref="R1:T1"/>
    <mergeCell ref="U1:Y1"/>
    <mergeCell ref="I25:P25"/>
    <mergeCell ref="N26:O26"/>
  </mergeCells>
  <conditionalFormatting sqref="L3:M22">
    <cfRule type="cellIs" dxfId="0" priority="1" operator="lessThan">
      <formula>0</formula>
    </cfRule>
  </conditionalFormatting>
  <conditionalFormatting sqref="J28:K28 M28:P28">
    <cfRule type="expression" dxfId="1" priority="2">
      <formula>$I$28=$I$3</formula>
    </cfRule>
  </conditionalFormatting>
  <conditionalFormatting sqref="J29:K29 M29:P29">
    <cfRule type="expression" dxfId="1" priority="3">
      <formula>$I$29=$I$3</formula>
    </cfRule>
  </conditionalFormatting>
  <conditionalFormatting sqref="J30:K30 M30:P30">
    <cfRule type="expression" dxfId="1" priority="4">
      <formula>$I$30=$I$3</formula>
    </cfRule>
  </conditionalFormatting>
  <conditionalFormatting sqref="J31:K31 M31:P31">
    <cfRule type="expression" dxfId="1" priority="5">
      <formula>$I$31=$I$3</formula>
    </cfRule>
  </conditionalFormatting>
  <conditionalFormatting sqref="J32:K32 M32:P32">
    <cfRule type="expression" dxfId="1" priority="6">
      <formula>$I$32=$I$3</formula>
    </cfRule>
  </conditionalFormatting>
  <conditionalFormatting sqref="J33:K33 M33:P33">
    <cfRule type="expression" dxfId="1" priority="7">
      <formula>$I$33=$I$3</formula>
    </cfRule>
  </conditionalFormatting>
  <conditionalFormatting sqref="J34:K34 M34:P34">
    <cfRule type="expression" dxfId="1" priority="8">
      <formula>$I$34=$I$3</formula>
    </cfRule>
  </conditionalFormatting>
  <conditionalFormatting sqref="J35:K35 M35:P35">
    <cfRule type="expression" dxfId="1" priority="9">
      <formula>$I$35=$I$3</formula>
    </cfRule>
  </conditionalFormatting>
  <conditionalFormatting sqref="J36:K36 M36:P36">
    <cfRule type="expression" dxfId="1" priority="10">
      <formula>$I$36=$I$3</formula>
    </cfRule>
  </conditionalFormatting>
  <conditionalFormatting sqref="J27">
    <cfRule type="expression" dxfId="1" priority="11">
      <formula>$I$27=$I$3</formula>
    </cfRule>
  </conditionalFormatting>
  <conditionalFormatting sqref="K27">
    <cfRule type="expression" dxfId="1" priority="12">
      <formula>$I$27=$I$3</formula>
    </cfRule>
  </conditionalFormatting>
  <conditionalFormatting sqref="M27">
    <cfRule type="expression" dxfId="1" priority="13">
      <formula>$I$27=$I$3</formula>
    </cfRule>
  </conditionalFormatting>
  <conditionalFormatting sqref="N27">
    <cfRule type="expression" dxfId="1" priority="14">
      <formula>$I$27=$I$3</formula>
    </cfRule>
  </conditionalFormatting>
  <conditionalFormatting sqref="O27">
    <cfRule type="expression" dxfId="1" priority="15">
      <formula>$I$27=$I$3</formula>
    </cfRule>
  </conditionalFormatting>
  <conditionalFormatting sqref="P27">
    <cfRule type="expression" dxfId="1" priority="16">
      <formula>$I$27=$I$3</formula>
    </cfRule>
  </conditionalFormatting>
  <dataValidations>
    <dataValidation type="list" allowBlank="1" showErrorMessage="1" sqref="C3:C22">
      <formula1>"Long,Short"</formula1>
    </dataValidation>
    <dataValidation type="decimal" allowBlank="1" showErrorMessage="1" sqref="N23">
      <formula1>0.0</formula1>
      <formula2>1.0</formula2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4.0"/>
    <col customWidth="1" min="2" max="10" width="12.71"/>
    <col customWidth="1" hidden="1" min="11" max="11" width="12.71"/>
  </cols>
  <sheetData>
    <row r="1" ht="15.0" customHeight="1">
      <c r="A1" s="159"/>
      <c r="B1" s="159" t="s">
        <v>43</v>
      </c>
      <c r="C1" s="159" t="s">
        <v>7</v>
      </c>
      <c r="D1" s="159" t="s">
        <v>8</v>
      </c>
      <c r="E1" s="159" t="s">
        <v>17</v>
      </c>
      <c r="F1" s="159" t="s">
        <v>44</v>
      </c>
      <c r="G1" s="159" t="s">
        <v>45</v>
      </c>
      <c r="H1" s="160" t="s">
        <v>46</v>
      </c>
      <c r="I1" s="161" t="s">
        <v>47</v>
      </c>
      <c r="J1" s="159" t="s">
        <v>48</v>
      </c>
      <c r="K1" s="159"/>
    </row>
    <row r="2" ht="15.0" customHeight="1">
      <c r="A2" s="131">
        <v>1.0</v>
      </c>
      <c r="B2" s="45"/>
      <c r="C2" s="45"/>
      <c r="D2" s="45"/>
      <c r="E2" s="45"/>
      <c r="F2" s="45"/>
      <c r="G2" s="45"/>
      <c r="H2" s="162">
        <f t="shared" ref="H2:H251" si="1">E2*IF(D2="long",(G2-F2),IF(D2="Short",(F2-G2),0))</f>
        <v>0</v>
      </c>
      <c r="I2" s="163">
        <f>H2</f>
        <v>0</v>
      </c>
      <c r="J2" s="45"/>
      <c r="K2" s="45"/>
    </row>
    <row r="3" ht="15.0" customHeight="1">
      <c r="A3" s="131">
        <v>2.0</v>
      </c>
      <c r="B3" s="45"/>
      <c r="C3" s="45"/>
      <c r="D3" s="45"/>
      <c r="E3" s="45"/>
      <c r="F3" s="45"/>
      <c r="G3" s="45"/>
      <c r="H3" s="162">
        <f t="shared" si="1"/>
        <v>0</v>
      </c>
      <c r="I3" s="163">
        <f t="shared" ref="I3:I251" si="2">IF(H3&lt;&gt;0,H3+I2,0)</f>
        <v>0</v>
      </c>
      <c r="J3" s="45"/>
      <c r="K3" s="45"/>
    </row>
    <row r="4" ht="15.0" customHeight="1">
      <c r="A4" s="131">
        <v>3.0</v>
      </c>
      <c r="B4" s="45"/>
      <c r="C4" s="45"/>
      <c r="D4" s="45"/>
      <c r="E4" s="45"/>
      <c r="F4" s="45"/>
      <c r="G4" s="45"/>
      <c r="H4" s="162">
        <f t="shared" si="1"/>
        <v>0</v>
      </c>
      <c r="I4" s="163">
        <f t="shared" si="2"/>
        <v>0</v>
      </c>
      <c r="J4" s="45"/>
      <c r="K4" s="45"/>
    </row>
    <row r="5" ht="15.0" customHeight="1">
      <c r="A5" s="131">
        <v>4.0</v>
      </c>
      <c r="B5" s="45"/>
      <c r="C5" s="45"/>
      <c r="D5" s="45"/>
      <c r="E5" s="45"/>
      <c r="F5" s="45"/>
      <c r="G5" s="45"/>
      <c r="H5" s="162">
        <f t="shared" si="1"/>
        <v>0</v>
      </c>
      <c r="I5" s="163">
        <f t="shared" si="2"/>
        <v>0</v>
      </c>
      <c r="J5" s="45"/>
      <c r="K5" s="45"/>
    </row>
    <row r="6" ht="15.0" customHeight="1">
      <c r="A6" s="131">
        <v>5.0</v>
      </c>
      <c r="B6" s="45"/>
      <c r="C6" s="45"/>
      <c r="D6" s="45"/>
      <c r="E6" s="45"/>
      <c r="F6" s="45"/>
      <c r="G6" s="45"/>
      <c r="H6" s="162">
        <f t="shared" si="1"/>
        <v>0</v>
      </c>
      <c r="I6" s="163">
        <f t="shared" si="2"/>
        <v>0</v>
      </c>
      <c r="J6" s="45"/>
      <c r="K6" s="45"/>
    </row>
    <row r="7" ht="15.0" customHeight="1">
      <c r="A7" s="131">
        <v>6.0</v>
      </c>
      <c r="B7" s="45"/>
      <c r="C7" s="45"/>
      <c r="D7" s="45"/>
      <c r="E7" s="45"/>
      <c r="F7" s="45"/>
      <c r="G7" s="45"/>
      <c r="H7" s="162">
        <f t="shared" si="1"/>
        <v>0</v>
      </c>
      <c r="I7" s="163">
        <f t="shared" si="2"/>
        <v>0</v>
      </c>
      <c r="J7" s="45"/>
      <c r="K7" s="45"/>
    </row>
    <row r="8" ht="15.0" customHeight="1">
      <c r="A8" s="131">
        <v>7.0</v>
      </c>
      <c r="B8" s="45"/>
      <c r="C8" s="45"/>
      <c r="D8" s="45"/>
      <c r="E8" s="45"/>
      <c r="F8" s="45"/>
      <c r="G8" s="45"/>
      <c r="H8" s="162">
        <f t="shared" si="1"/>
        <v>0</v>
      </c>
      <c r="I8" s="163">
        <f t="shared" si="2"/>
        <v>0</v>
      </c>
      <c r="J8" s="45"/>
      <c r="K8" s="45"/>
    </row>
    <row r="9" ht="15.0" customHeight="1">
      <c r="A9" s="131">
        <v>8.0</v>
      </c>
      <c r="B9" s="45"/>
      <c r="C9" s="45"/>
      <c r="D9" s="45"/>
      <c r="E9" s="45"/>
      <c r="F9" s="45"/>
      <c r="G9" s="45"/>
      <c r="H9" s="162">
        <f t="shared" si="1"/>
        <v>0</v>
      </c>
      <c r="I9" s="163">
        <f t="shared" si="2"/>
        <v>0</v>
      </c>
      <c r="J9" s="45"/>
      <c r="K9" s="45"/>
    </row>
    <row r="10" ht="15.0" customHeight="1">
      <c r="A10" s="131">
        <v>9.0</v>
      </c>
      <c r="B10" s="45"/>
      <c r="C10" s="45"/>
      <c r="D10" s="45"/>
      <c r="E10" s="45"/>
      <c r="F10" s="45"/>
      <c r="G10" s="45"/>
      <c r="H10" s="162">
        <f t="shared" si="1"/>
        <v>0</v>
      </c>
      <c r="I10" s="163">
        <f t="shared" si="2"/>
        <v>0</v>
      </c>
      <c r="J10" s="45"/>
      <c r="K10" s="45"/>
    </row>
    <row r="11" ht="15.0" customHeight="1">
      <c r="A11" s="131">
        <v>10.0</v>
      </c>
      <c r="B11" s="45"/>
      <c r="C11" s="45"/>
      <c r="D11" s="45"/>
      <c r="E11" s="45"/>
      <c r="F11" s="45"/>
      <c r="G11" s="45"/>
      <c r="H11" s="162">
        <f t="shared" si="1"/>
        <v>0</v>
      </c>
      <c r="I11" s="163">
        <f t="shared" si="2"/>
        <v>0</v>
      </c>
      <c r="J11" s="45"/>
      <c r="K11" s="45"/>
    </row>
    <row r="12" ht="15.0" customHeight="1">
      <c r="A12" s="131">
        <v>11.0</v>
      </c>
      <c r="B12" s="45"/>
      <c r="C12" s="45"/>
      <c r="D12" s="45"/>
      <c r="E12" s="45"/>
      <c r="F12" s="45"/>
      <c r="G12" s="45"/>
      <c r="H12" s="162">
        <f t="shared" si="1"/>
        <v>0</v>
      </c>
      <c r="I12" s="163">
        <f t="shared" si="2"/>
        <v>0</v>
      </c>
      <c r="J12" s="45"/>
      <c r="K12" s="45"/>
    </row>
    <row r="13" ht="15.0" customHeight="1">
      <c r="A13" s="131">
        <v>12.0</v>
      </c>
      <c r="B13" s="45"/>
      <c r="C13" s="45"/>
      <c r="D13" s="45"/>
      <c r="E13" s="45"/>
      <c r="F13" s="45"/>
      <c r="G13" s="45"/>
      <c r="H13" s="162">
        <f t="shared" si="1"/>
        <v>0</v>
      </c>
      <c r="I13" s="163">
        <f t="shared" si="2"/>
        <v>0</v>
      </c>
      <c r="J13" s="45"/>
      <c r="K13" s="45"/>
    </row>
    <row r="14" ht="15.0" customHeight="1">
      <c r="A14" s="131">
        <v>13.0</v>
      </c>
      <c r="B14" s="45"/>
      <c r="C14" s="45"/>
      <c r="D14" s="45"/>
      <c r="E14" s="45"/>
      <c r="F14" s="45"/>
      <c r="G14" s="45"/>
      <c r="H14" s="162">
        <f t="shared" si="1"/>
        <v>0</v>
      </c>
      <c r="I14" s="163">
        <f t="shared" si="2"/>
        <v>0</v>
      </c>
      <c r="J14" s="45"/>
      <c r="K14" s="45"/>
    </row>
    <row r="15" ht="15.0" customHeight="1">
      <c r="A15" s="131">
        <v>14.0</v>
      </c>
      <c r="B15" s="45"/>
      <c r="C15" s="45"/>
      <c r="D15" s="45"/>
      <c r="E15" s="45"/>
      <c r="F15" s="45"/>
      <c r="G15" s="45"/>
      <c r="H15" s="162">
        <f t="shared" si="1"/>
        <v>0</v>
      </c>
      <c r="I15" s="163">
        <f t="shared" si="2"/>
        <v>0</v>
      </c>
      <c r="J15" s="45"/>
      <c r="K15" s="45"/>
    </row>
    <row r="16" ht="15.0" customHeight="1">
      <c r="A16" s="131">
        <v>15.0</v>
      </c>
      <c r="B16" s="45"/>
      <c r="C16" s="45"/>
      <c r="D16" s="45"/>
      <c r="E16" s="45"/>
      <c r="F16" s="45"/>
      <c r="G16" s="45"/>
      <c r="H16" s="162">
        <f t="shared" si="1"/>
        <v>0</v>
      </c>
      <c r="I16" s="163">
        <f t="shared" si="2"/>
        <v>0</v>
      </c>
      <c r="J16" s="45"/>
      <c r="K16" s="45"/>
    </row>
    <row r="17" ht="15.0" customHeight="1">
      <c r="A17" s="131">
        <v>16.0</v>
      </c>
      <c r="B17" s="45"/>
      <c r="C17" s="45"/>
      <c r="D17" s="45"/>
      <c r="E17" s="45"/>
      <c r="F17" s="45"/>
      <c r="G17" s="45"/>
      <c r="H17" s="162">
        <f t="shared" si="1"/>
        <v>0</v>
      </c>
      <c r="I17" s="163">
        <f t="shared" si="2"/>
        <v>0</v>
      </c>
      <c r="J17" s="45"/>
      <c r="K17" s="45"/>
    </row>
    <row r="18" ht="15.0" customHeight="1">
      <c r="A18" s="131">
        <v>17.0</v>
      </c>
      <c r="B18" s="45"/>
      <c r="C18" s="45"/>
      <c r="D18" s="45"/>
      <c r="E18" s="45"/>
      <c r="F18" s="45"/>
      <c r="G18" s="45"/>
      <c r="H18" s="162">
        <f t="shared" si="1"/>
        <v>0</v>
      </c>
      <c r="I18" s="163">
        <f t="shared" si="2"/>
        <v>0</v>
      </c>
      <c r="J18" s="45"/>
      <c r="K18" s="45"/>
    </row>
    <row r="19" ht="15.0" customHeight="1">
      <c r="A19" s="131">
        <v>18.0</v>
      </c>
      <c r="B19" s="45"/>
      <c r="C19" s="45"/>
      <c r="D19" s="45"/>
      <c r="E19" s="45"/>
      <c r="F19" s="45"/>
      <c r="G19" s="45"/>
      <c r="H19" s="162">
        <f t="shared" si="1"/>
        <v>0</v>
      </c>
      <c r="I19" s="163">
        <f t="shared" si="2"/>
        <v>0</v>
      </c>
      <c r="J19" s="45"/>
      <c r="K19" s="45"/>
    </row>
    <row r="20" ht="15.0" customHeight="1">
      <c r="A20" s="131">
        <v>19.0</v>
      </c>
      <c r="B20" s="45"/>
      <c r="C20" s="45"/>
      <c r="D20" s="45"/>
      <c r="E20" s="45"/>
      <c r="F20" s="45"/>
      <c r="G20" s="45"/>
      <c r="H20" s="162">
        <f t="shared" si="1"/>
        <v>0</v>
      </c>
      <c r="I20" s="163">
        <f t="shared" si="2"/>
        <v>0</v>
      </c>
      <c r="J20" s="45"/>
      <c r="K20" s="45"/>
    </row>
    <row r="21" ht="15.0" customHeight="1">
      <c r="A21" s="131">
        <v>20.0</v>
      </c>
      <c r="B21" s="45"/>
      <c r="C21" s="45"/>
      <c r="D21" s="45"/>
      <c r="E21" s="45"/>
      <c r="F21" s="45"/>
      <c r="G21" s="45"/>
      <c r="H21" s="162">
        <f t="shared" si="1"/>
        <v>0</v>
      </c>
      <c r="I21" s="163">
        <f t="shared" si="2"/>
        <v>0</v>
      </c>
      <c r="J21" s="45"/>
      <c r="K21" s="45"/>
    </row>
    <row r="22" ht="15.0" customHeight="1">
      <c r="A22" s="131">
        <v>21.0</v>
      </c>
      <c r="B22" s="45"/>
      <c r="C22" s="45"/>
      <c r="D22" s="45"/>
      <c r="E22" s="45"/>
      <c r="F22" s="45"/>
      <c r="G22" s="45"/>
      <c r="H22" s="162">
        <f t="shared" si="1"/>
        <v>0</v>
      </c>
      <c r="I22" s="163">
        <f t="shared" si="2"/>
        <v>0</v>
      </c>
      <c r="J22" s="45"/>
      <c r="K22" s="45"/>
    </row>
    <row r="23" ht="15.0" customHeight="1">
      <c r="A23" s="131">
        <v>22.0</v>
      </c>
      <c r="B23" s="45"/>
      <c r="C23" s="45"/>
      <c r="D23" s="45"/>
      <c r="E23" s="45"/>
      <c r="F23" s="45"/>
      <c r="G23" s="45"/>
      <c r="H23" s="162">
        <f t="shared" si="1"/>
        <v>0</v>
      </c>
      <c r="I23" s="163">
        <f t="shared" si="2"/>
        <v>0</v>
      </c>
      <c r="J23" s="45"/>
      <c r="K23" s="45"/>
    </row>
    <row r="24" ht="15.0" customHeight="1">
      <c r="A24" s="131">
        <v>23.0</v>
      </c>
      <c r="B24" s="45"/>
      <c r="C24" s="45"/>
      <c r="D24" s="45"/>
      <c r="E24" s="45"/>
      <c r="F24" s="45"/>
      <c r="G24" s="45"/>
      <c r="H24" s="162">
        <f t="shared" si="1"/>
        <v>0</v>
      </c>
      <c r="I24" s="163">
        <f t="shared" si="2"/>
        <v>0</v>
      </c>
      <c r="J24" s="45"/>
      <c r="K24" s="45"/>
    </row>
    <row r="25" ht="15.0" customHeight="1">
      <c r="A25" s="131">
        <v>24.0</v>
      </c>
      <c r="B25" s="45"/>
      <c r="C25" s="45"/>
      <c r="D25" s="45"/>
      <c r="E25" s="45"/>
      <c r="F25" s="45"/>
      <c r="G25" s="45"/>
      <c r="H25" s="162">
        <f t="shared" si="1"/>
        <v>0</v>
      </c>
      <c r="I25" s="163">
        <f t="shared" si="2"/>
        <v>0</v>
      </c>
      <c r="J25" s="45"/>
      <c r="K25" s="45"/>
    </row>
    <row r="26" ht="15.0" customHeight="1">
      <c r="A26" s="131">
        <v>25.0</v>
      </c>
      <c r="B26" s="45"/>
      <c r="C26" s="45"/>
      <c r="D26" s="45"/>
      <c r="E26" s="45"/>
      <c r="F26" s="45"/>
      <c r="G26" s="45"/>
      <c r="H26" s="162">
        <f t="shared" si="1"/>
        <v>0</v>
      </c>
      <c r="I26" s="163">
        <f t="shared" si="2"/>
        <v>0</v>
      </c>
      <c r="J26" s="45"/>
      <c r="K26" s="45"/>
    </row>
    <row r="27" ht="15.0" customHeight="1">
      <c r="A27" s="131">
        <v>26.0</v>
      </c>
      <c r="B27" s="45"/>
      <c r="C27" s="45"/>
      <c r="D27" s="45"/>
      <c r="E27" s="45"/>
      <c r="F27" s="45"/>
      <c r="G27" s="45"/>
      <c r="H27" s="162">
        <f t="shared" si="1"/>
        <v>0</v>
      </c>
      <c r="I27" s="163">
        <f t="shared" si="2"/>
        <v>0</v>
      </c>
      <c r="J27" s="45"/>
      <c r="K27" s="45"/>
    </row>
    <row r="28" ht="15.0" customHeight="1">
      <c r="A28" s="131">
        <v>27.0</v>
      </c>
      <c r="B28" s="45"/>
      <c r="C28" s="45"/>
      <c r="D28" s="45"/>
      <c r="E28" s="45"/>
      <c r="F28" s="45"/>
      <c r="G28" s="45"/>
      <c r="H28" s="162">
        <f t="shared" si="1"/>
        <v>0</v>
      </c>
      <c r="I28" s="163">
        <f t="shared" si="2"/>
        <v>0</v>
      </c>
      <c r="J28" s="45"/>
      <c r="K28" s="45"/>
    </row>
    <row r="29" ht="15.0" customHeight="1">
      <c r="A29" s="131">
        <v>28.0</v>
      </c>
      <c r="B29" s="45"/>
      <c r="C29" s="45"/>
      <c r="D29" s="45"/>
      <c r="E29" s="45"/>
      <c r="F29" s="45"/>
      <c r="G29" s="45"/>
      <c r="H29" s="162">
        <f t="shared" si="1"/>
        <v>0</v>
      </c>
      <c r="I29" s="163">
        <f t="shared" si="2"/>
        <v>0</v>
      </c>
      <c r="J29" s="45"/>
      <c r="K29" s="45"/>
    </row>
    <row r="30" ht="15.0" customHeight="1">
      <c r="A30" s="131">
        <v>29.0</v>
      </c>
      <c r="B30" s="45"/>
      <c r="C30" s="45"/>
      <c r="D30" s="45"/>
      <c r="E30" s="45"/>
      <c r="F30" s="45"/>
      <c r="G30" s="45"/>
      <c r="H30" s="162">
        <f t="shared" si="1"/>
        <v>0</v>
      </c>
      <c r="I30" s="163">
        <f t="shared" si="2"/>
        <v>0</v>
      </c>
      <c r="J30" s="45"/>
      <c r="K30" s="45"/>
    </row>
    <row r="31" ht="15.0" customHeight="1">
      <c r="A31" s="131">
        <v>30.0</v>
      </c>
      <c r="B31" s="45"/>
      <c r="C31" s="45"/>
      <c r="D31" s="45"/>
      <c r="E31" s="45"/>
      <c r="F31" s="45"/>
      <c r="G31" s="45"/>
      <c r="H31" s="162">
        <f t="shared" si="1"/>
        <v>0</v>
      </c>
      <c r="I31" s="163">
        <f t="shared" si="2"/>
        <v>0</v>
      </c>
      <c r="J31" s="45"/>
      <c r="K31" s="45"/>
    </row>
    <row r="32" ht="15.0" customHeight="1">
      <c r="A32" s="131">
        <v>31.0</v>
      </c>
      <c r="B32" s="45"/>
      <c r="C32" s="45"/>
      <c r="D32" s="45"/>
      <c r="E32" s="45"/>
      <c r="F32" s="45"/>
      <c r="G32" s="45"/>
      <c r="H32" s="162">
        <f t="shared" si="1"/>
        <v>0</v>
      </c>
      <c r="I32" s="163">
        <f t="shared" si="2"/>
        <v>0</v>
      </c>
      <c r="J32" s="45"/>
      <c r="K32" s="45"/>
    </row>
    <row r="33" ht="15.0" customHeight="1">
      <c r="A33" s="131">
        <v>32.0</v>
      </c>
      <c r="B33" s="45"/>
      <c r="C33" s="45"/>
      <c r="D33" s="45"/>
      <c r="E33" s="45"/>
      <c r="F33" s="45"/>
      <c r="G33" s="45"/>
      <c r="H33" s="162">
        <f t="shared" si="1"/>
        <v>0</v>
      </c>
      <c r="I33" s="163">
        <f t="shared" si="2"/>
        <v>0</v>
      </c>
      <c r="J33" s="45"/>
      <c r="K33" s="45"/>
    </row>
    <row r="34" ht="15.0" customHeight="1">
      <c r="A34" s="131">
        <v>33.0</v>
      </c>
      <c r="B34" s="45"/>
      <c r="C34" s="45"/>
      <c r="D34" s="45"/>
      <c r="E34" s="45"/>
      <c r="F34" s="45"/>
      <c r="G34" s="45"/>
      <c r="H34" s="162">
        <f t="shared" si="1"/>
        <v>0</v>
      </c>
      <c r="I34" s="163">
        <f t="shared" si="2"/>
        <v>0</v>
      </c>
      <c r="J34" s="45"/>
      <c r="K34" s="45"/>
    </row>
    <row r="35" ht="15.0" customHeight="1">
      <c r="A35" s="131">
        <v>34.0</v>
      </c>
      <c r="B35" s="45"/>
      <c r="C35" s="45"/>
      <c r="D35" s="45"/>
      <c r="E35" s="45"/>
      <c r="F35" s="45"/>
      <c r="G35" s="45"/>
      <c r="H35" s="162">
        <f t="shared" si="1"/>
        <v>0</v>
      </c>
      <c r="I35" s="163">
        <f t="shared" si="2"/>
        <v>0</v>
      </c>
      <c r="J35" s="45"/>
      <c r="K35" s="45"/>
    </row>
    <row r="36" ht="15.0" customHeight="1">
      <c r="A36" s="131">
        <v>35.0</v>
      </c>
      <c r="B36" s="45"/>
      <c r="C36" s="45"/>
      <c r="D36" s="45"/>
      <c r="E36" s="45"/>
      <c r="F36" s="45"/>
      <c r="G36" s="45"/>
      <c r="H36" s="162">
        <f t="shared" si="1"/>
        <v>0</v>
      </c>
      <c r="I36" s="163">
        <f t="shared" si="2"/>
        <v>0</v>
      </c>
      <c r="J36" s="45"/>
      <c r="K36" s="45"/>
    </row>
    <row r="37" ht="15.0" customHeight="1">
      <c r="A37" s="131">
        <v>36.0</v>
      </c>
      <c r="B37" s="45"/>
      <c r="C37" s="45"/>
      <c r="D37" s="45"/>
      <c r="E37" s="45"/>
      <c r="F37" s="45"/>
      <c r="G37" s="45"/>
      <c r="H37" s="162">
        <f t="shared" si="1"/>
        <v>0</v>
      </c>
      <c r="I37" s="163">
        <f t="shared" si="2"/>
        <v>0</v>
      </c>
      <c r="J37" s="45"/>
      <c r="K37" s="45"/>
    </row>
    <row r="38" ht="15.0" customHeight="1">
      <c r="A38" s="131">
        <v>37.0</v>
      </c>
      <c r="B38" s="45"/>
      <c r="C38" s="45"/>
      <c r="D38" s="45"/>
      <c r="E38" s="45"/>
      <c r="F38" s="45"/>
      <c r="G38" s="45"/>
      <c r="H38" s="162">
        <f t="shared" si="1"/>
        <v>0</v>
      </c>
      <c r="I38" s="163">
        <f t="shared" si="2"/>
        <v>0</v>
      </c>
      <c r="J38" s="45"/>
      <c r="K38" s="45"/>
    </row>
    <row r="39" ht="15.0" customHeight="1">
      <c r="A39" s="131">
        <v>38.0</v>
      </c>
      <c r="B39" s="45"/>
      <c r="C39" s="45"/>
      <c r="D39" s="45"/>
      <c r="E39" s="45"/>
      <c r="F39" s="45"/>
      <c r="G39" s="45"/>
      <c r="H39" s="162">
        <f t="shared" si="1"/>
        <v>0</v>
      </c>
      <c r="I39" s="163">
        <f t="shared" si="2"/>
        <v>0</v>
      </c>
      <c r="J39" s="45"/>
      <c r="K39" s="45"/>
    </row>
    <row r="40" ht="15.0" customHeight="1">
      <c r="A40" s="131">
        <v>39.0</v>
      </c>
      <c r="B40" s="45"/>
      <c r="C40" s="45"/>
      <c r="D40" s="45"/>
      <c r="E40" s="45"/>
      <c r="F40" s="45"/>
      <c r="G40" s="45"/>
      <c r="H40" s="162">
        <f t="shared" si="1"/>
        <v>0</v>
      </c>
      <c r="I40" s="163">
        <f t="shared" si="2"/>
        <v>0</v>
      </c>
      <c r="J40" s="45"/>
      <c r="K40" s="45"/>
    </row>
    <row r="41" ht="15.0" customHeight="1">
      <c r="A41" s="131">
        <v>40.0</v>
      </c>
      <c r="B41" s="45"/>
      <c r="C41" s="45"/>
      <c r="D41" s="45"/>
      <c r="E41" s="45"/>
      <c r="F41" s="45"/>
      <c r="G41" s="45"/>
      <c r="H41" s="162">
        <f t="shared" si="1"/>
        <v>0</v>
      </c>
      <c r="I41" s="163">
        <f t="shared" si="2"/>
        <v>0</v>
      </c>
      <c r="J41" s="45"/>
      <c r="K41" s="45"/>
    </row>
    <row r="42" ht="15.0" customHeight="1">
      <c r="A42" s="131">
        <v>41.0</v>
      </c>
      <c r="B42" s="45"/>
      <c r="C42" s="45"/>
      <c r="D42" s="45"/>
      <c r="E42" s="45"/>
      <c r="F42" s="45"/>
      <c r="G42" s="45"/>
      <c r="H42" s="162">
        <f t="shared" si="1"/>
        <v>0</v>
      </c>
      <c r="I42" s="163">
        <f t="shared" si="2"/>
        <v>0</v>
      </c>
      <c r="J42" s="45"/>
      <c r="K42" s="45"/>
    </row>
    <row r="43" ht="15.0" customHeight="1">
      <c r="A43" s="131">
        <v>42.0</v>
      </c>
      <c r="B43" s="45"/>
      <c r="C43" s="45"/>
      <c r="D43" s="45"/>
      <c r="E43" s="45"/>
      <c r="F43" s="45"/>
      <c r="G43" s="45"/>
      <c r="H43" s="162">
        <f t="shared" si="1"/>
        <v>0</v>
      </c>
      <c r="I43" s="163">
        <f t="shared" si="2"/>
        <v>0</v>
      </c>
      <c r="J43" s="45"/>
      <c r="K43" s="45"/>
    </row>
    <row r="44" ht="15.0" customHeight="1">
      <c r="A44" s="131">
        <v>43.0</v>
      </c>
      <c r="B44" s="45"/>
      <c r="C44" s="45"/>
      <c r="D44" s="45"/>
      <c r="E44" s="45"/>
      <c r="F44" s="45"/>
      <c r="G44" s="45"/>
      <c r="H44" s="162">
        <f t="shared" si="1"/>
        <v>0</v>
      </c>
      <c r="I44" s="163">
        <f t="shared" si="2"/>
        <v>0</v>
      </c>
      <c r="J44" s="45"/>
      <c r="K44" s="45"/>
    </row>
    <row r="45" ht="15.0" customHeight="1">
      <c r="A45" s="131">
        <v>44.0</v>
      </c>
      <c r="B45" s="45"/>
      <c r="C45" s="45"/>
      <c r="D45" s="45"/>
      <c r="E45" s="45"/>
      <c r="F45" s="45"/>
      <c r="G45" s="45"/>
      <c r="H45" s="162">
        <f t="shared" si="1"/>
        <v>0</v>
      </c>
      <c r="I45" s="163">
        <f t="shared" si="2"/>
        <v>0</v>
      </c>
      <c r="J45" s="45"/>
      <c r="K45" s="45"/>
    </row>
    <row r="46" ht="15.0" customHeight="1">
      <c r="A46" s="131">
        <v>45.0</v>
      </c>
      <c r="B46" s="45"/>
      <c r="C46" s="45"/>
      <c r="D46" s="45"/>
      <c r="E46" s="45"/>
      <c r="F46" s="45"/>
      <c r="G46" s="45"/>
      <c r="H46" s="162">
        <f t="shared" si="1"/>
        <v>0</v>
      </c>
      <c r="I46" s="163">
        <f t="shared" si="2"/>
        <v>0</v>
      </c>
      <c r="J46" s="45"/>
      <c r="K46" s="45"/>
    </row>
    <row r="47" ht="15.0" customHeight="1">
      <c r="A47" s="131">
        <v>46.0</v>
      </c>
      <c r="B47" s="45"/>
      <c r="C47" s="45"/>
      <c r="D47" s="45"/>
      <c r="E47" s="45"/>
      <c r="F47" s="45"/>
      <c r="G47" s="45"/>
      <c r="H47" s="162">
        <f t="shared" si="1"/>
        <v>0</v>
      </c>
      <c r="I47" s="163">
        <f t="shared" si="2"/>
        <v>0</v>
      </c>
      <c r="J47" s="45"/>
      <c r="K47" s="45"/>
    </row>
    <row r="48" ht="15.0" customHeight="1">
      <c r="A48" s="131">
        <v>47.0</v>
      </c>
      <c r="B48" s="45"/>
      <c r="C48" s="45"/>
      <c r="D48" s="45"/>
      <c r="E48" s="45"/>
      <c r="F48" s="45"/>
      <c r="G48" s="45"/>
      <c r="H48" s="162">
        <f t="shared" si="1"/>
        <v>0</v>
      </c>
      <c r="I48" s="163">
        <f t="shared" si="2"/>
        <v>0</v>
      </c>
      <c r="J48" s="45"/>
      <c r="K48" s="45"/>
    </row>
    <row r="49" ht="15.0" customHeight="1">
      <c r="A49" s="131">
        <v>48.0</v>
      </c>
      <c r="B49" s="45"/>
      <c r="C49" s="45"/>
      <c r="D49" s="45"/>
      <c r="E49" s="45"/>
      <c r="F49" s="45"/>
      <c r="G49" s="45"/>
      <c r="H49" s="162">
        <f t="shared" si="1"/>
        <v>0</v>
      </c>
      <c r="I49" s="163">
        <f t="shared" si="2"/>
        <v>0</v>
      </c>
      <c r="J49" s="45"/>
      <c r="K49" s="45"/>
    </row>
    <row r="50" ht="15.0" customHeight="1">
      <c r="A50" s="131">
        <v>49.0</v>
      </c>
      <c r="B50" s="45"/>
      <c r="C50" s="45"/>
      <c r="D50" s="45"/>
      <c r="E50" s="45"/>
      <c r="F50" s="45"/>
      <c r="G50" s="45"/>
      <c r="H50" s="162">
        <f t="shared" si="1"/>
        <v>0</v>
      </c>
      <c r="I50" s="163">
        <f t="shared" si="2"/>
        <v>0</v>
      </c>
      <c r="J50" s="45"/>
      <c r="K50" s="45"/>
    </row>
    <row r="51" ht="15.0" customHeight="1">
      <c r="A51" s="131">
        <v>50.0</v>
      </c>
      <c r="B51" s="45"/>
      <c r="C51" s="45"/>
      <c r="D51" s="45"/>
      <c r="E51" s="45"/>
      <c r="F51" s="45"/>
      <c r="G51" s="45"/>
      <c r="H51" s="162">
        <f t="shared" si="1"/>
        <v>0</v>
      </c>
      <c r="I51" s="163">
        <f t="shared" si="2"/>
        <v>0</v>
      </c>
      <c r="J51" s="45"/>
      <c r="K51" s="45"/>
    </row>
    <row r="52" ht="15.0" customHeight="1">
      <c r="A52" s="131">
        <v>51.0</v>
      </c>
      <c r="B52" s="45"/>
      <c r="C52" s="45"/>
      <c r="D52" s="45"/>
      <c r="E52" s="45"/>
      <c r="F52" s="45"/>
      <c r="G52" s="45"/>
      <c r="H52" s="162">
        <f t="shared" si="1"/>
        <v>0</v>
      </c>
      <c r="I52" s="163">
        <f t="shared" si="2"/>
        <v>0</v>
      </c>
      <c r="J52" s="45"/>
      <c r="K52" s="45"/>
    </row>
    <row r="53" ht="15.0" customHeight="1">
      <c r="A53" s="131">
        <v>52.0</v>
      </c>
      <c r="B53" s="45"/>
      <c r="C53" s="45"/>
      <c r="D53" s="45"/>
      <c r="E53" s="45"/>
      <c r="F53" s="45"/>
      <c r="G53" s="45"/>
      <c r="H53" s="162">
        <f t="shared" si="1"/>
        <v>0</v>
      </c>
      <c r="I53" s="163">
        <f t="shared" si="2"/>
        <v>0</v>
      </c>
      <c r="J53" s="45"/>
      <c r="K53" s="45"/>
    </row>
    <row r="54" ht="15.0" customHeight="1">
      <c r="A54" s="131">
        <v>53.0</v>
      </c>
      <c r="B54" s="45"/>
      <c r="C54" s="45"/>
      <c r="D54" s="45"/>
      <c r="E54" s="45"/>
      <c r="F54" s="45"/>
      <c r="G54" s="45"/>
      <c r="H54" s="162">
        <f t="shared" si="1"/>
        <v>0</v>
      </c>
      <c r="I54" s="163">
        <f t="shared" si="2"/>
        <v>0</v>
      </c>
      <c r="J54" s="45"/>
      <c r="K54" s="45"/>
    </row>
    <row r="55" ht="15.0" customHeight="1">
      <c r="A55" s="131">
        <v>54.0</v>
      </c>
      <c r="B55" s="45"/>
      <c r="C55" s="45"/>
      <c r="D55" s="45"/>
      <c r="E55" s="45"/>
      <c r="F55" s="45"/>
      <c r="G55" s="45"/>
      <c r="H55" s="162">
        <f t="shared" si="1"/>
        <v>0</v>
      </c>
      <c r="I55" s="163">
        <f t="shared" si="2"/>
        <v>0</v>
      </c>
      <c r="J55" s="45"/>
      <c r="K55" s="45"/>
    </row>
    <row r="56" ht="15.0" customHeight="1">
      <c r="A56" s="131">
        <v>55.0</v>
      </c>
      <c r="B56" s="45"/>
      <c r="C56" s="45"/>
      <c r="D56" s="45"/>
      <c r="E56" s="45"/>
      <c r="F56" s="45"/>
      <c r="G56" s="45"/>
      <c r="H56" s="162">
        <f t="shared" si="1"/>
        <v>0</v>
      </c>
      <c r="I56" s="163">
        <f t="shared" si="2"/>
        <v>0</v>
      </c>
      <c r="J56" s="45"/>
      <c r="K56" s="45"/>
    </row>
    <row r="57" ht="15.0" customHeight="1">
      <c r="A57" s="131">
        <v>56.0</v>
      </c>
      <c r="B57" s="45"/>
      <c r="C57" s="45"/>
      <c r="D57" s="45"/>
      <c r="E57" s="45"/>
      <c r="F57" s="45"/>
      <c r="G57" s="45"/>
      <c r="H57" s="162">
        <f t="shared" si="1"/>
        <v>0</v>
      </c>
      <c r="I57" s="163">
        <f t="shared" si="2"/>
        <v>0</v>
      </c>
      <c r="J57" s="45"/>
      <c r="K57" s="45"/>
    </row>
    <row r="58" ht="15.0" customHeight="1">
      <c r="A58" s="131">
        <v>57.0</v>
      </c>
      <c r="B58" s="45"/>
      <c r="C58" s="45"/>
      <c r="D58" s="45"/>
      <c r="E58" s="45"/>
      <c r="F58" s="45"/>
      <c r="G58" s="45"/>
      <c r="H58" s="162">
        <f t="shared" si="1"/>
        <v>0</v>
      </c>
      <c r="I58" s="163">
        <f t="shared" si="2"/>
        <v>0</v>
      </c>
      <c r="J58" s="45"/>
      <c r="K58" s="45"/>
    </row>
    <row r="59" ht="15.0" customHeight="1">
      <c r="A59" s="131">
        <v>58.0</v>
      </c>
      <c r="B59" s="45"/>
      <c r="C59" s="45"/>
      <c r="D59" s="45"/>
      <c r="E59" s="45"/>
      <c r="F59" s="45"/>
      <c r="G59" s="45"/>
      <c r="H59" s="162">
        <f t="shared" si="1"/>
        <v>0</v>
      </c>
      <c r="I59" s="163">
        <f t="shared" si="2"/>
        <v>0</v>
      </c>
      <c r="J59" s="45"/>
      <c r="K59" s="45"/>
    </row>
    <row r="60" ht="15.0" customHeight="1">
      <c r="A60" s="131">
        <v>59.0</v>
      </c>
      <c r="B60" s="45"/>
      <c r="C60" s="45"/>
      <c r="D60" s="45"/>
      <c r="E60" s="45"/>
      <c r="F60" s="45"/>
      <c r="G60" s="45"/>
      <c r="H60" s="162">
        <f t="shared" si="1"/>
        <v>0</v>
      </c>
      <c r="I60" s="163">
        <f t="shared" si="2"/>
        <v>0</v>
      </c>
      <c r="J60" s="45"/>
      <c r="K60" s="45"/>
    </row>
    <row r="61" ht="15.0" customHeight="1">
      <c r="A61" s="131">
        <v>60.0</v>
      </c>
      <c r="B61" s="45"/>
      <c r="C61" s="45"/>
      <c r="D61" s="45"/>
      <c r="E61" s="45"/>
      <c r="F61" s="45"/>
      <c r="G61" s="45"/>
      <c r="H61" s="162">
        <f t="shared" si="1"/>
        <v>0</v>
      </c>
      <c r="I61" s="163">
        <f t="shared" si="2"/>
        <v>0</v>
      </c>
      <c r="J61" s="45"/>
      <c r="K61" s="45"/>
    </row>
    <row r="62" ht="15.0" customHeight="1">
      <c r="A62" s="131">
        <v>61.0</v>
      </c>
      <c r="B62" s="45"/>
      <c r="C62" s="45"/>
      <c r="D62" s="45"/>
      <c r="E62" s="45"/>
      <c r="F62" s="45"/>
      <c r="G62" s="45"/>
      <c r="H62" s="162">
        <f t="shared" si="1"/>
        <v>0</v>
      </c>
      <c r="I62" s="163">
        <f t="shared" si="2"/>
        <v>0</v>
      </c>
      <c r="J62" s="45"/>
      <c r="K62" s="45"/>
    </row>
    <row r="63" ht="15.0" customHeight="1">
      <c r="A63" s="131">
        <v>62.0</v>
      </c>
      <c r="B63" s="45"/>
      <c r="C63" s="45"/>
      <c r="D63" s="45"/>
      <c r="E63" s="45"/>
      <c r="F63" s="45"/>
      <c r="G63" s="45"/>
      <c r="H63" s="162">
        <f t="shared" si="1"/>
        <v>0</v>
      </c>
      <c r="I63" s="163">
        <f t="shared" si="2"/>
        <v>0</v>
      </c>
      <c r="J63" s="45"/>
      <c r="K63" s="45"/>
    </row>
    <row r="64" ht="15.0" customHeight="1">
      <c r="A64" s="131">
        <v>63.0</v>
      </c>
      <c r="B64" s="45"/>
      <c r="C64" s="45"/>
      <c r="D64" s="45"/>
      <c r="E64" s="45"/>
      <c r="F64" s="45"/>
      <c r="G64" s="45"/>
      <c r="H64" s="162">
        <f t="shared" si="1"/>
        <v>0</v>
      </c>
      <c r="I64" s="163">
        <f t="shared" si="2"/>
        <v>0</v>
      </c>
      <c r="J64" s="45"/>
      <c r="K64" s="45"/>
    </row>
    <row r="65" ht="15.0" customHeight="1">
      <c r="A65" s="131">
        <v>64.0</v>
      </c>
      <c r="B65" s="45"/>
      <c r="C65" s="45"/>
      <c r="D65" s="45"/>
      <c r="E65" s="45"/>
      <c r="F65" s="45"/>
      <c r="G65" s="45"/>
      <c r="H65" s="162">
        <f t="shared" si="1"/>
        <v>0</v>
      </c>
      <c r="I65" s="163">
        <f t="shared" si="2"/>
        <v>0</v>
      </c>
      <c r="J65" s="45"/>
      <c r="K65" s="45"/>
    </row>
    <row r="66" ht="15.0" customHeight="1">
      <c r="A66" s="131">
        <v>65.0</v>
      </c>
      <c r="B66" s="45"/>
      <c r="C66" s="45"/>
      <c r="D66" s="45"/>
      <c r="E66" s="45"/>
      <c r="F66" s="45"/>
      <c r="G66" s="45"/>
      <c r="H66" s="162">
        <f t="shared" si="1"/>
        <v>0</v>
      </c>
      <c r="I66" s="163">
        <f t="shared" si="2"/>
        <v>0</v>
      </c>
      <c r="J66" s="45"/>
      <c r="K66" s="45"/>
    </row>
    <row r="67" ht="15.0" customHeight="1">
      <c r="A67" s="131">
        <v>66.0</v>
      </c>
      <c r="B67" s="45"/>
      <c r="C67" s="45"/>
      <c r="D67" s="45"/>
      <c r="E67" s="45"/>
      <c r="F67" s="45"/>
      <c r="G67" s="45"/>
      <c r="H67" s="162">
        <f t="shared" si="1"/>
        <v>0</v>
      </c>
      <c r="I67" s="163">
        <f t="shared" si="2"/>
        <v>0</v>
      </c>
      <c r="J67" s="45"/>
      <c r="K67" s="45"/>
    </row>
    <row r="68" ht="15.0" customHeight="1">
      <c r="A68" s="131">
        <v>67.0</v>
      </c>
      <c r="B68" s="45"/>
      <c r="C68" s="45"/>
      <c r="D68" s="45"/>
      <c r="E68" s="45"/>
      <c r="F68" s="45"/>
      <c r="G68" s="45"/>
      <c r="H68" s="162">
        <f t="shared" si="1"/>
        <v>0</v>
      </c>
      <c r="I68" s="163">
        <f t="shared" si="2"/>
        <v>0</v>
      </c>
      <c r="J68" s="45"/>
      <c r="K68" s="45"/>
    </row>
    <row r="69" ht="15.0" customHeight="1">
      <c r="A69" s="131">
        <v>68.0</v>
      </c>
      <c r="B69" s="45"/>
      <c r="C69" s="45"/>
      <c r="D69" s="45"/>
      <c r="E69" s="45"/>
      <c r="F69" s="45"/>
      <c r="G69" s="45"/>
      <c r="H69" s="162">
        <f t="shared" si="1"/>
        <v>0</v>
      </c>
      <c r="I69" s="163">
        <f t="shared" si="2"/>
        <v>0</v>
      </c>
      <c r="J69" s="45"/>
      <c r="K69" s="45"/>
    </row>
    <row r="70" ht="15.0" customHeight="1">
      <c r="A70" s="131">
        <v>69.0</v>
      </c>
      <c r="B70" s="45"/>
      <c r="C70" s="45"/>
      <c r="D70" s="45"/>
      <c r="E70" s="45"/>
      <c r="F70" s="45"/>
      <c r="G70" s="45"/>
      <c r="H70" s="162">
        <f t="shared" si="1"/>
        <v>0</v>
      </c>
      <c r="I70" s="163">
        <f t="shared" si="2"/>
        <v>0</v>
      </c>
      <c r="J70" s="45"/>
      <c r="K70" s="45"/>
    </row>
    <row r="71" ht="15.0" customHeight="1">
      <c r="A71" s="131">
        <v>70.0</v>
      </c>
      <c r="B71" s="45"/>
      <c r="C71" s="45"/>
      <c r="D71" s="45"/>
      <c r="E71" s="45"/>
      <c r="F71" s="45"/>
      <c r="G71" s="45"/>
      <c r="H71" s="162">
        <f t="shared" si="1"/>
        <v>0</v>
      </c>
      <c r="I71" s="163">
        <f t="shared" si="2"/>
        <v>0</v>
      </c>
      <c r="J71" s="45"/>
      <c r="K71" s="45"/>
    </row>
    <row r="72" ht="15.0" customHeight="1">
      <c r="A72" s="131">
        <v>71.0</v>
      </c>
      <c r="B72" s="45"/>
      <c r="C72" s="45"/>
      <c r="D72" s="45"/>
      <c r="E72" s="45"/>
      <c r="F72" s="45"/>
      <c r="G72" s="45"/>
      <c r="H72" s="162">
        <f t="shared" si="1"/>
        <v>0</v>
      </c>
      <c r="I72" s="163">
        <f t="shared" si="2"/>
        <v>0</v>
      </c>
      <c r="J72" s="45"/>
      <c r="K72" s="45"/>
    </row>
    <row r="73" ht="15.0" customHeight="1">
      <c r="A73" s="131">
        <v>72.0</v>
      </c>
      <c r="B73" s="45"/>
      <c r="C73" s="45"/>
      <c r="D73" s="45"/>
      <c r="E73" s="45"/>
      <c r="F73" s="45"/>
      <c r="G73" s="45"/>
      <c r="H73" s="162">
        <f t="shared" si="1"/>
        <v>0</v>
      </c>
      <c r="I73" s="163">
        <f t="shared" si="2"/>
        <v>0</v>
      </c>
      <c r="J73" s="45"/>
      <c r="K73" s="45"/>
    </row>
    <row r="74" ht="15.0" customHeight="1">
      <c r="A74" s="131">
        <v>73.0</v>
      </c>
      <c r="B74" s="45"/>
      <c r="C74" s="45"/>
      <c r="D74" s="45"/>
      <c r="E74" s="45"/>
      <c r="F74" s="45"/>
      <c r="G74" s="45"/>
      <c r="H74" s="162">
        <f t="shared" si="1"/>
        <v>0</v>
      </c>
      <c r="I74" s="163">
        <f t="shared" si="2"/>
        <v>0</v>
      </c>
      <c r="J74" s="45"/>
      <c r="K74" s="45"/>
    </row>
    <row r="75" ht="15.0" customHeight="1">
      <c r="A75" s="131">
        <v>74.0</v>
      </c>
      <c r="B75" s="45"/>
      <c r="C75" s="45"/>
      <c r="D75" s="45"/>
      <c r="E75" s="45"/>
      <c r="F75" s="45"/>
      <c r="G75" s="45"/>
      <c r="H75" s="162">
        <f t="shared" si="1"/>
        <v>0</v>
      </c>
      <c r="I75" s="163">
        <f t="shared" si="2"/>
        <v>0</v>
      </c>
      <c r="J75" s="45"/>
      <c r="K75" s="45"/>
    </row>
    <row r="76" ht="15.0" customHeight="1">
      <c r="A76" s="131">
        <v>75.0</v>
      </c>
      <c r="B76" s="45"/>
      <c r="C76" s="45"/>
      <c r="D76" s="45"/>
      <c r="E76" s="45"/>
      <c r="F76" s="45"/>
      <c r="G76" s="45"/>
      <c r="H76" s="162">
        <f t="shared" si="1"/>
        <v>0</v>
      </c>
      <c r="I76" s="163">
        <f t="shared" si="2"/>
        <v>0</v>
      </c>
      <c r="J76" s="45"/>
      <c r="K76" s="45"/>
    </row>
    <row r="77" ht="15.0" customHeight="1">
      <c r="A77" s="131">
        <v>76.0</v>
      </c>
      <c r="B77" s="45"/>
      <c r="C77" s="45"/>
      <c r="D77" s="45"/>
      <c r="E77" s="45"/>
      <c r="F77" s="45"/>
      <c r="G77" s="45"/>
      <c r="H77" s="162">
        <f t="shared" si="1"/>
        <v>0</v>
      </c>
      <c r="I77" s="163">
        <f t="shared" si="2"/>
        <v>0</v>
      </c>
      <c r="J77" s="45"/>
      <c r="K77" s="45"/>
    </row>
    <row r="78" ht="15.0" customHeight="1">
      <c r="A78" s="131">
        <v>77.0</v>
      </c>
      <c r="B78" s="45"/>
      <c r="C78" s="45"/>
      <c r="D78" s="45"/>
      <c r="E78" s="45"/>
      <c r="F78" s="45"/>
      <c r="G78" s="45"/>
      <c r="H78" s="162">
        <f t="shared" si="1"/>
        <v>0</v>
      </c>
      <c r="I78" s="163">
        <f t="shared" si="2"/>
        <v>0</v>
      </c>
      <c r="J78" s="45"/>
      <c r="K78" s="45"/>
    </row>
    <row r="79" ht="15.0" customHeight="1">
      <c r="A79" s="131">
        <v>78.0</v>
      </c>
      <c r="B79" s="45"/>
      <c r="C79" s="45"/>
      <c r="D79" s="45"/>
      <c r="E79" s="45"/>
      <c r="F79" s="45"/>
      <c r="G79" s="45"/>
      <c r="H79" s="162">
        <f t="shared" si="1"/>
        <v>0</v>
      </c>
      <c r="I79" s="163">
        <f t="shared" si="2"/>
        <v>0</v>
      </c>
      <c r="J79" s="45"/>
      <c r="K79" s="45"/>
    </row>
    <row r="80" ht="15.0" customHeight="1">
      <c r="A80" s="131">
        <v>79.0</v>
      </c>
      <c r="B80" s="45"/>
      <c r="C80" s="45"/>
      <c r="D80" s="45"/>
      <c r="E80" s="45"/>
      <c r="F80" s="45"/>
      <c r="G80" s="45"/>
      <c r="H80" s="162">
        <f t="shared" si="1"/>
        <v>0</v>
      </c>
      <c r="I80" s="163">
        <f t="shared" si="2"/>
        <v>0</v>
      </c>
      <c r="J80" s="45"/>
      <c r="K80" s="45"/>
    </row>
    <row r="81" ht="15.0" customHeight="1">
      <c r="A81" s="131">
        <v>80.0</v>
      </c>
      <c r="B81" s="45"/>
      <c r="C81" s="45"/>
      <c r="D81" s="45"/>
      <c r="E81" s="45"/>
      <c r="F81" s="45"/>
      <c r="G81" s="45"/>
      <c r="H81" s="162">
        <f t="shared" si="1"/>
        <v>0</v>
      </c>
      <c r="I81" s="163">
        <f t="shared" si="2"/>
        <v>0</v>
      </c>
      <c r="J81" s="45"/>
      <c r="K81" s="45"/>
    </row>
    <row r="82" ht="15.0" customHeight="1">
      <c r="A82" s="131">
        <v>81.0</v>
      </c>
      <c r="B82" s="45"/>
      <c r="C82" s="45"/>
      <c r="D82" s="45"/>
      <c r="E82" s="45"/>
      <c r="F82" s="45"/>
      <c r="G82" s="45"/>
      <c r="H82" s="162">
        <f t="shared" si="1"/>
        <v>0</v>
      </c>
      <c r="I82" s="163">
        <f t="shared" si="2"/>
        <v>0</v>
      </c>
      <c r="J82" s="45"/>
      <c r="K82" s="45"/>
    </row>
    <row r="83" ht="15.0" customHeight="1">
      <c r="A83" s="131">
        <v>82.0</v>
      </c>
      <c r="B83" s="45"/>
      <c r="C83" s="45"/>
      <c r="D83" s="45"/>
      <c r="E83" s="45"/>
      <c r="F83" s="45"/>
      <c r="G83" s="45"/>
      <c r="H83" s="162">
        <f t="shared" si="1"/>
        <v>0</v>
      </c>
      <c r="I83" s="163">
        <f t="shared" si="2"/>
        <v>0</v>
      </c>
      <c r="J83" s="45"/>
      <c r="K83" s="45"/>
    </row>
    <row r="84" ht="15.0" customHeight="1">
      <c r="A84" s="131">
        <v>83.0</v>
      </c>
      <c r="B84" s="45"/>
      <c r="C84" s="45"/>
      <c r="D84" s="45"/>
      <c r="E84" s="45"/>
      <c r="F84" s="45"/>
      <c r="G84" s="45"/>
      <c r="H84" s="162">
        <f t="shared" si="1"/>
        <v>0</v>
      </c>
      <c r="I84" s="163">
        <f t="shared" si="2"/>
        <v>0</v>
      </c>
      <c r="J84" s="45"/>
      <c r="K84" s="45"/>
    </row>
    <row r="85" ht="15.0" customHeight="1">
      <c r="A85" s="131">
        <v>84.0</v>
      </c>
      <c r="B85" s="45"/>
      <c r="C85" s="45"/>
      <c r="D85" s="45"/>
      <c r="E85" s="45"/>
      <c r="F85" s="45"/>
      <c r="G85" s="45"/>
      <c r="H85" s="162">
        <f t="shared" si="1"/>
        <v>0</v>
      </c>
      <c r="I85" s="163">
        <f t="shared" si="2"/>
        <v>0</v>
      </c>
      <c r="J85" s="45"/>
      <c r="K85" s="45"/>
    </row>
    <row r="86" ht="15.0" customHeight="1">
      <c r="A86" s="131">
        <v>85.0</v>
      </c>
      <c r="B86" s="45"/>
      <c r="C86" s="45"/>
      <c r="D86" s="45"/>
      <c r="E86" s="45"/>
      <c r="F86" s="45"/>
      <c r="G86" s="45"/>
      <c r="H86" s="162">
        <f t="shared" si="1"/>
        <v>0</v>
      </c>
      <c r="I86" s="163">
        <f t="shared" si="2"/>
        <v>0</v>
      </c>
      <c r="J86" s="45"/>
      <c r="K86" s="45"/>
    </row>
    <row r="87" ht="15.0" customHeight="1">
      <c r="A87" s="131">
        <v>86.0</v>
      </c>
      <c r="B87" s="45"/>
      <c r="C87" s="45"/>
      <c r="D87" s="45"/>
      <c r="E87" s="45"/>
      <c r="F87" s="45"/>
      <c r="G87" s="45"/>
      <c r="H87" s="162">
        <f t="shared" si="1"/>
        <v>0</v>
      </c>
      <c r="I87" s="163">
        <f t="shared" si="2"/>
        <v>0</v>
      </c>
      <c r="J87" s="45"/>
      <c r="K87" s="45"/>
    </row>
    <row r="88" ht="15.0" customHeight="1">
      <c r="A88" s="131">
        <v>87.0</v>
      </c>
      <c r="B88" s="45"/>
      <c r="C88" s="45"/>
      <c r="D88" s="45"/>
      <c r="E88" s="45"/>
      <c r="F88" s="45"/>
      <c r="G88" s="45"/>
      <c r="H88" s="162">
        <f t="shared" si="1"/>
        <v>0</v>
      </c>
      <c r="I88" s="163">
        <f t="shared" si="2"/>
        <v>0</v>
      </c>
      <c r="J88" s="45"/>
      <c r="K88" s="45"/>
    </row>
    <row r="89" ht="15.0" customHeight="1">
      <c r="A89" s="131">
        <v>88.0</v>
      </c>
      <c r="B89" s="45"/>
      <c r="C89" s="45"/>
      <c r="D89" s="45"/>
      <c r="E89" s="45"/>
      <c r="F89" s="45"/>
      <c r="G89" s="45"/>
      <c r="H89" s="162">
        <f t="shared" si="1"/>
        <v>0</v>
      </c>
      <c r="I89" s="163">
        <f t="shared" si="2"/>
        <v>0</v>
      </c>
      <c r="J89" s="45"/>
      <c r="K89" s="45"/>
    </row>
    <row r="90" ht="15.0" customHeight="1">
      <c r="A90" s="131">
        <v>89.0</v>
      </c>
      <c r="B90" s="45"/>
      <c r="C90" s="45"/>
      <c r="D90" s="45"/>
      <c r="E90" s="45"/>
      <c r="F90" s="45"/>
      <c r="G90" s="45"/>
      <c r="H90" s="162">
        <f t="shared" si="1"/>
        <v>0</v>
      </c>
      <c r="I90" s="163">
        <f t="shared" si="2"/>
        <v>0</v>
      </c>
      <c r="J90" s="45"/>
      <c r="K90" s="45"/>
    </row>
    <row r="91" ht="15.0" customHeight="1">
      <c r="A91" s="131">
        <v>90.0</v>
      </c>
      <c r="B91" s="45"/>
      <c r="C91" s="45"/>
      <c r="D91" s="45"/>
      <c r="E91" s="45"/>
      <c r="F91" s="45"/>
      <c r="G91" s="45"/>
      <c r="H91" s="162">
        <f t="shared" si="1"/>
        <v>0</v>
      </c>
      <c r="I91" s="163">
        <f t="shared" si="2"/>
        <v>0</v>
      </c>
      <c r="J91" s="45"/>
      <c r="K91" s="45"/>
    </row>
    <row r="92" ht="15.0" customHeight="1">
      <c r="A92" s="131">
        <v>91.0</v>
      </c>
      <c r="B92" s="45"/>
      <c r="C92" s="45"/>
      <c r="D92" s="45"/>
      <c r="E92" s="45"/>
      <c r="F92" s="45"/>
      <c r="G92" s="45"/>
      <c r="H92" s="162">
        <f t="shared" si="1"/>
        <v>0</v>
      </c>
      <c r="I92" s="163">
        <f t="shared" si="2"/>
        <v>0</v>
      </c>
      <c r="J92" s="45"/>
      <c r="K92" s="45"/>
    </row>
    <row r="93" ht="15.0" customHeight="1">
      <c r="A93" s="131">
        <v>92.0</v>
      </c>
      <c r="B93" s="45"/>
      <c r="C93" s="45"/>
      <c r="D93" s="45"/>
      <c r="E93" s="45"/>
      <c r="F93" s="45"/>
      <c r="G93" s="45"/>
      <c r="H93" s="162">
        <f t="shared" si="1"/>
        <v>0</v>
      </c>
      <c r="I93" s="163">
        <f t="shared" si="2"/>
        <v>0</v>
      </c>
      <c r="J93" s="45"/>
      <c r="K93" s="45"/>
    </row>
    <row r="94" ht="15.0" customHeight="1">
      <c r="A94" s="131">
        <v>93.0</v>
      </c>
      <c r="B94" s="45"/>
      <c r="C94" s="45"/>
      <c r="D94" s="45"/>
      <c r="E94" s="45"/>
      <c r="F94" s="45"/>
      <c r="G94" s="45"/>
      <c r="H94" s="162">
        <f t="shared" si="1"/>
        <v>0</v>
      </c>
      <c r="I94" s="163">
        <f t="shared" si="2"/>
        <v>0</v>
      </c>
      <c r="J94" s="45"/>
      <c r="K94" s="45"/>
    </row>
    <row r="95" ht="15.0" customHeight="1">
      <c r="A95" s="131">
        <v>94.0</v>
      </c>
      <c r="B95" s="45"/>
      <c r="C95" s="45"/>
      <c r="D95" s="45"/>
      <c r="E95" s="45"/>
      <c r="F95" s="45"/>
      <c r="G95" s="45"/>
      <c r="H95" s="162">
        <f t="shared" si="1"/>
        <v>0</v>
      </c>
      <c r="I95" s="163">
        <f t="shared" si="2"/>
        <v>0</v>
      </c>
      <c r="J95" s="45"/>
      <c r="K95" s="45"/>
    </row>
    <row r="96" ht="15.0" customHeight="1">
      <c r="A96" s="131">
        <v>95.0</v>
      </c>
      <c r="B96" s="45"/>
      <c r="C96" s="45"/>
      <c r="D96" s="45"/>
      <c r="E96" s="45"/>
      <c r="F96" s="45"/>
      <c r="G96" s="45"/>
      <c r="H96" s="162">
        <f t="shared" si="1"/>
        <v>0</v>
      </c>
      <c r="I96" s="163">
        <f t="shared" si="2"/>
        <v>0</v>
      </c>
      <c r="J96" s="45"/>
      <c r="K96" s="45"/>
    </row>
    <row r="97" ht="15.0" customHeight="1">
      <c r="A97" s="131">
        <v>96.0</v>
      </c>
      <c r="B97" s="45"/>
      <c r="C97" s="45"/>
      <c r="D97" s="45"/>
      <c r="E97" s="45"/>
      <c r="F97" s="45"/>
      <c r="G97" s="45"/>
      <c r="H97" s="162">
        <f t="shared" si="1"/>
        <v>0</v>
      </c>
      <c r="I97" s="163">
        <f t="shared" si="2"/>
        <v>0</v>
      </c>
      <c r="J97" s="45"/>
      <c r="K97" s="45"/>
    </row>
    <row r="98" ht="15.0" customHeight="1">
      <c r="A98" s="131">
        <v>97.0</v>
      </c>
      <c r="B98" s="45"/>
      <c r="C98" s="45"/>
      <c r="D98" s="45"/>
      <c r="E98" s="45"/>
      <c r="F98" s="45"/>
      <c r="G98" s="45"/>
      <c r="H98" s="162">
        <f t="shared" si="1"/>
        <v>0</v>
      </c>
      <c r="I98" s="163">
        <f t="shared" si="2"/>
        <v>0</v>
      </c>
      <c r="J98" s="45"/>
      <c r="K98" s="45"/>
    </row>
    <row r="99" ht="15.0" customHeight="1">
      <c r="A99" s="131">
        <v>98.0</v>
      </c>
      <c r="B99" s="45"/>
      <c r="C99" s="45"/>
      <c r="D99" s="45"/>
      <c r="E99" s="45"/>
      <c r="F99" s="45"/>
      <c r="G99" s="45"/>
      <c r="H99" s="162">
        <f t="shared" si="1"/>
        <v>0</v>
      </c>
      <c r="I99" s="163">
        <f t="shared" si="2"/>
        <v>0</v>
      </c>
      <c r="J99" s="45"/>
      <c r="K99" s="45"/>
    </row>
    <row r="100" ht="15.0" customHeight="1">
      <c r="A100" s="131">
        <v>99.0</v>
      </c>
      <c r="B100" s="45"/>
      <c r="C100" s="45"/>
      <c r="D100" s="45"/>
      <c r="E100" s="45"/>
      <c r="F100" s="45"/>
      <c r="G100" s="45"/>
      <c r="H100" s="162">
        <f t="shared" si="1"/>
        <v>0</v>
      </c>
      <c r="I100" s="163">
        <f t="shared" si="2"/>
        <v>0</v>
      </c>
      <c r="J100" s="45"/>
      <c r="K100" s="45"/>
    </row>
    <row r="101" ht="15.0" customHeight="1">
      <c r="A101" s="131">
        <v>100.0</v>
      </c>
      <c r="B101" s="45"/>
      <c r="C101" s="45"/>
      <c r="D101" s="45"/>
      <c r="E101" s="45"/>
      <c r="F101" s="45"/>
      <c r="G101" s="45"/>
      <c r="H101" s="162">
        <f t="shared" si="1"/>
        <v>0</v>
      </c>
      <c r="I101" s="163">
        <f t="shared" si="2"/>
        <v>0</v>
      </c>
      <c r="J101" s="45"/>
      <c r="K101" s="45"/>
    </row>
    <row r="102" ht="15.0" customHeight="1">
      <c r="A102" s="131">
        <v>101.0</v>
      </c>
      <c r="B102" s="45"/>
      <c r="C102" s="45"/>
      <c r="D102" s="45"/>
      <c r="E102" s="45"/>
      <c r="F102" s="45"/>
      <c r="G102" s="45"/>
      <c r="H102" s="162">
        <f t="shared" si="1"/>
        <v>0</v>
      </c>
      <c r="I102" s="163">
        <f t="shared" si="2"/>
        <v>0</v>
      </c>
      <c r="J102" s="45"/>
      <c r="K102" s="45"/>
    </row>
    <row r="103" ht="15.0" customHeight="1">
      <c r="A103" s="131">
        <v>102.0</v>
      </c>
      <c r="B103" s="45"/>
      <c r="C103" s="45"/>
      <c r="D103" s="45"/>
      <c r="E103" s="45"/>
      <c r="F103" s="45"/>
      <c r="G103" s="45"/>
      <c r="H103" s="162">
        <f t="shared" si="1"/>
        <v>0</v>
      </c>
      <c r="I103" s="163">
        <f t="shared" si="2"/>
        <v>0</v>
      </c>
      <c r="J103" s="45"/>
      <c r="K103" s="45"/>
    </row>
    <row r="104" ht="15.0" customHeight="1">
      <c r="A104" s="131">
        <v>103.0</v>
      </c>
      <c r="B104" s="45"/>
      <c r="C104" s="45"/>
      <c r="D104" s="45"/>
      <c r="E104" s="45"/>
      <c r="F104" s="45"/>
      <c r="G104" s="45"/>
      <c r="H104" s="162">
        <f t="shared" si="1"/>
        <v>0</v>
      </c>
      <c r="I104" s="163">
        <f t="shared" si="2"/>
        <v>0</v>
      </c>
      <c r="J104" s="45"/>
      <c r="K104" s="45"/>
    </row>
    <row r="105" ht="15.0" customHeight="1">
      <c r="A105" s="131">
        <v>104.0</v>
      </c>
      <c r="B105" s="45"/>
      <c r="C105" s="45"/>
      <c r="D105" s="45"/>
      <c r="E105" s="45"/>
      <c r="F105" s="45"/>
      <c r="G105" s="45"/>
      <c r="H105" s="162">
        <f t="shared" si="1"/>
        <v>0</v>
      </c>
      <c r="I105" s="163">
        <f t="shared" si="2"/>
        <v>0</v>
      </c>
      <c r="J105" s="45"/>
      <c r="K105" s="45"/>
    </row>
    <row r="106" ht="15.0" customHeight="1">
      <c r="A106" s="131">
        <v>105.0</v>
      </c>
      <c r="B106" s="45"/>
      <c r="C106" s="45"/>
      <c r="D106" s="45"/>
      <c r="E106" s="45"/>
      <c r="F106" s="45"/>
      <c r="G106" s="45"/>
      <c r="H106" s="162">
        <f t="shared" si="1"/>
        <v>0</v>
      </c>
      <c r="I106" s="163">
        <f t="shared" si="2"/>
        <v>0</v>
      </c>
      <c r="J106" s="45"/>
      <c r="K106" s="45"/>
    </row>
    <row r="107" ht="15.0" customHeight="1">
      <c r="A107" s="131">
        <v>106.0</v>
      </c>
      <c r="B107" s="45"/>
      <c r="C107" s="45"/>
      <c r="D107" s="45"/>
      <c r="E107" s="45"/>
      <c r="F107" s="45"/>
      <c r="G107" s="45"/>
      <c r="H107" s="162">
        <f t="shared" si="1"/>
        <v>0</v>
      </c>
      <c r="I107" s="163">
        <f t="shared" si="2"/>
        <v>0</v>
      </c>
      <c r="J107" s="45"/>
      <c r="K107" s="45"/>
    </row>
    <row r="108" ht="15.0" customHeight="1">
      <c r="A108" s="131">
        <v>107.0</v>
      </c>
      <c r="B108" s="45"/>
      <c r="C108" s="45"/>
      <c r="D108" s="45"/>
      <c r="E108" s="45"/>
      <c r="F108" s="45"/>
      <c r="G108" s="45"/>
      <c r="H108" s="162">
        <f t="shared" si="1"/>
        <v>0</v>
      </c>
      <c r="I108" s="163">
        <f t="shared" si="2"/>
        <v>0</v>
      </c>
      <c r="J108" s="45"/>
      <c r="K108" s="45"/>
    </row>
    <row r="109" ht="15.0" customHeight="1">
      <c r="A109" s="131">
        <v>108.0</v>
      </c>
      <c r="B109" s="45"/>
      <c r="C109" s="45"/>
      <c r="D109" s="45"/>
      <c r="E109" s="45"/>
      <c r="F109" s="45"/>
      <c r="G109" s="45"/>
      <c r="H109" s="162">
        <f t="shared" si="1"/>
        <v>0</v>
      </c>
      <c r="I109" s="163">
        <f t="shared" si="2"/>
        <v>0</v>
      </c>
      <c r="J109" s="45"/>
      <c r="K109" s="45"/>
    </row>
    <row r="110" ht="15.0" customHeight="1">
      <c r="A110" s="131">
        <v>109.0</v>
      </c>
      <c r="B110" s="45"/>
      <c r="C110" s="45"/>
      <c r="D110" s="45"/>
      <c r="E110" s="45"/>
      <c r="F110" s="45"/>
      <c r="G110" s="45"/>
      <c r="H110" s="162">
        <f t="shared" si="1"/>
        <v>0</v>
      </c>
      <c r="I110" s="163">
        <f t="shared" si="2"/>
        <v>0</v>
      </c>
      <c r="J110" s="45"/>
      <c r="K110" s="45"/>
    </row>
    <row r="111" ht="15.0" customHeight="1">
      <c r="A111" s="131">
        <v>110.0</v>
      </c>
      <c r="B111" s="45"/>
      <c r="C111" s="45"/>
      <c r="D111" s="45"/>
      <c r="E111" s="45"/>
      <c r="F111" s="45"/>
      <c r="G111" s="45"/>
      <c r="H111" s="162">
        <f t="shared" si="1"/>
        <v>0</v>
      </c>
      <c r="I111" s="163">
        <f t="shared" si="2"/>
        <v>0</v>
      </c>
      <c r="J111" s="45"/>
      <c r="K111" s="45"/>
    </row>
    <row r="112" ht="15.0" customHeight="1">
      <c r="A112" s="131">
        <v>111.0</v>
      </c>
      <c r="B112" s="45"/>
      <c r="C112" s="45"/>
      <c r="D112" s="45"/>
      <c r="E112" s="45"/>
      <c r="F112" s="45"/>
      <c r="G112" s="45"/>
      <c r="H112" s="162">
        <f t="shared" si="1"/>
        <v>0</v>
      </c>
      <c r="I112" s="163">
        <f t="shared" si="2"/>
        <v>0</v>
      </c>
      <c r="J112" s="45"/>
      <c r="K112" s="45"/>
    </row>
    <row r="113" ht="15.0" customHeight="1">
      <c r="A113" s="131">
        <v>112.0</v>
      </c>
      <c r="B113" s="45"/>
      <c r="C113" s="45"/>
      <c r="D113" s="45"/>
      <c r="E113" s="45"/>
      <c r="F113" s="45"/>
      <c r="G113" s="45"/>
      <c r="H113" s="162">
        <f t="shared" si="1"/>
        <v>0</v>
      </c>
      <c r="I113" s="163">
        <f t="shared" si="2"/>
        <v>0</v>
      </c>
      <c r="J113" s="45"/>
      <c r="K113" s="45"/>
    </row>
    <row r="114" ht="15.0" customHeight="1">
      <c r="A114" s="131">
        <v>113.0</v>
      </c>
      <c r="B114" s="45"/>
      <c r="C114" s="45"/>
      <c r="D114" s="45"/>
      <c r="E114" s="45"/>
      <c r="F114" s="45"/>
      <c r="G114" s="45"/>
      <c r="H114" s="162">
        <f t="shared" si="1"/>
        <v>0</v>
      </c>
      <c r="I114" s="163">
        <f t="shared" si="2"/>
        <v>0</v>
      </c>
      <c r="J114" s="45"/>
      <c r="K114" s="45"/>
    </row>
    <row r="115" ht="15.0" customHeight="1">
      <c r="A115" s="131">
        <v>114.0</v>
      </c>
      <c r="B115" s="45"/>
      <c r="C115" s="45"/>
      <c r="D115" s="45"/>
      <c r="E115" s="45"/>
      <c r="F115" s="45"/>
      <c r="G115" s="45"/>
      <c r="H115" s="162">
        <f t="shared" si="1"/>
        <v>0</v>
      </c>
      <c r="I115" s="163">
        <f t="shared" si="2"/>
        <v>0</v>
      </c>
      <c r="J115" s="45"/>
      <c r="K115" s="45"/>
    </row>
    <row r="116" ht="15.0" customHeight="1">
      <c r="A116" s="131">
        <v>115.0</v>
      </c>
      <c r="B116" s="45"/>
      <c r="C116" s="45"/>
      <c r="D116" s="45"/>
      <c r="E116" s="45"/>
      <c r="F116" s="45"/>
      <c r="G116" s="45"/>
      <c r="H116" s="162">
        <f t="shared" si="1"/>
        <v>0</v>
      </c>
      <c r="I116" s="163">
        <f t="shared" si="2"/>
        <v>0</v>
      </c>
      <c r="J116" s="45"/>
      <c r="K116" s="45"/>
    </row>
    <row r="117" ht="15.0" customHeight="1">
      <c r="A117" s="131">
        <v>116.0</v>
      </c>
      <c r="B117" s="45"/>
      <c r="C117" s="45"/>
      <c r="D117" s="45"/>
      <c r="E117" s="45"/>
      <c r="F117" s="45"/>
      <c r="G117" s="45"/>
      <c r="H117" s="162">
        <f t="shared" si="1"/>
        <v>0</v>
      </c>
      <c r="I117" s="163">
        <f t="shared" si="2"/>
        <v>0</v>
      </c>
      <c r="J117" s="45"/>
      <c r="K117" s="45"/>
    </row>
    <row r="118" ht="15.0" customHeight="1">
      <c r="A118" s="131">
        <v>117.0</v>
      </c>
      <c r="B118" s="45"/>
      <c r="C118" s="45"/>
      <c r="D118" s="45"/>
      <c r="E118" s="45"/>
      <c r="F118" s="45"/>
      <c r="G118" s="45"/>
      <c r="H118" s="162">
        <f t="shared" si="1"/>
        <v>0</v>
      </c>
      <c r="I118" s="163">
        <f t="shared" si="2"/>
        <v>0</v>
      </c>
      <c r="J118" s="45"/>
      <c r="K118" s="45"/>
    </row>
    <row r="119" ht="15.0" customHeight="1">
      <c r="A119" s="131">
        <v>118.0</v>
      </c>
      <c r="B119" s="45"/>
      <c r="C119" s="45"/>
      <c r="D119" s="45"/>
      <c r="E119" s="45"/>
      <c r="F119" s="45"/>
      <c r="G119" s="45"/>
      <c r="H119" s="162">
        <f t="shared" si="1"/>
        <v>0</v>
      </c>
      <c r="I119" s="163">
        <f t="shared" si="2"/>
        <v>0</v>
      </c>
      <c r="J119" s="45"/>
      <c r="K119" s="45"/>
    </row>
    <row r="120" ht="15.0" customHeight="1">
      <c r="A120" s="131">
        <v>119.0</v>
      </c>
      <c r="B120" s="45"/>
      <c r="C120" s="45"/>
      <c r="D120" s="45"/>
      <c r="E120" s="45"/>
      <c r="F120" s="45"/>
      <c r="G120" s="45"/>
      <c r="H120" s="162">
        <f t="shared" si="1"/>
        <v>0</v>
      </c>
      <c r="I120" s="163">
        <f t="shared" si="2"/>
        <v>0</v>
      </c>
      <c r="J120" s="45"/>
      <c r="K120" s="45"/>
    </row>
    <row r="121" ht="15.0" customHeight="1">
      <c r="A121" s="131">
        <v>120.0</v>
      </c>
      <c r="B121" s="45"/>
      <c r="C121" s="45"/>
      <c r="D121" s="45"/>
      <c r="E121" s="45"/>
      <c r="F121" s="45"/>
      <c r="G121" s="45"/>
      <c r="H121" s="162">
        <f t="shared" si="1"/>
        <v>0</v>
      </c>
      <c r="I121" s="163">
        <f t="shared" si="2"/>
        <v>0</v>
      </c>
      <c r="J121" s="45"/>
      <c r="K121" s="45"/>
    </row>
    <row r="122" ht="15.0" customHeight="1">
      <c r="A122" s="131">
        <v>121.0</v>
      </c>
      <c r="B122" s="45"/>
      <c r="C122" s="45"/>
      <c r="D122" s="45"/>
      <c r="E122" s="45"/>
      <c r="F122" s="45"/>
      <c r="G122" s="45"/>
      <c r="H122" s="162">
        <f t="shared" si="1"/>
        <v>0</v>
      </c>
      <c r="I122" s="163">
        <f t="shared" si="2"/>
        <v>0</v>
      </c>
      <c r="J122" s="45"/>
      <c r="K122" s="45"/>
    </row>
    <row r="123" ht="15.0" customHeight="1">
      <c r="A123" s="131">
        <v>122.0</v>
      </c>
      <c r="B123" s="45"/>
      <c r="C123" s="45"/>
      <c r="D123" s="45"/>
      <c r="E123" s="45"/>
      <c r="F123" s="45"/>
      <c r="G123" s="45"/>
      <c r="H123" s="162">
        <f t="shared" si="1"/>
        <v>0</v>
      </c>
      <c r="I123" s="163">
        <f t="shared" si="2"/>
        <v>0</v>
      </c>
      <c r="J123" s="45"/>
      <c r="K123" s="45"/>
    </row>
    <row r="124" ht="15.0" customHeight="1">
      <c r="A124" s="131">
        <v>123.0</v>
      </c>
      <c r="B124" s="45"/>
      <c r="C124" s="45"/>
      <c r="D124" s="45"/>
      <c r="E124" s="45"/>
      <c r="F124" s="45"/>
      <c r="G124" s="45"/>
      <c r="H124" s="162">
        <f t="shared" si="1"/>
        <v>0</v>
      </c>
      <c r="I124" s="163">
        <f t="shared" si="2"/>
        <v>0</v>
      </c>
      <c r="J124" s="45"/>
      <c r="K124" s="45"/>
    </row>
    <row r="125" ht="15.0" customHeight="1">
      <c r="A125" s="131">
        <v>124.0</v>
      </c>
      <c r="B125" s="45"/>
      <c r="C125" s="45"/>
      <c r="D125" s="45"/>
      <c r="E125" s="45"/>
      <c r="F125" s="45"/>
      <c r="G125" s="45"/>
      <c r="H125" s="162">
        <f t="shared" si="1"/>
        <v>0</v>
      </c>
      <c r="I125" s="163">
        <f t="shared" si="2"/>
        <v>0</v>
      </c>
      <c r="J125" s="45"/>
      <c r="K125" s="45"/>
    </row>
    <row r="126" ht="15.0" customHeight="1">
      <c r="A126" s="131">
        <v>125.0</v>
      </c>
      <c r="B126" s="45"/>
      <c r="C126" s="45"/>
      <c r="D126" s="45"/>
      <c r="E126" s="45"/>
      <c r="F126" s="45"/>
      <c r="G126" s="45"/>
      <c r="H126" s="162">
        <f t="shared" si="1"/>
        <v>0</v>
      </c>
      <c r="I126" s="163">
        <f t="shared" si="2"/>
        <v>0</v>
      </c>
      <c r="J126" s="45"/>
      <c r="K126" s="45"/>
    </row>
    <row r="127" ht="15.0" customHeight="1">
      <c r="A127" s="131">
        <v>126.0</v>
      </c>
      <c r="B127" s="45"/>
      <c r="C127" s="45"/>
      <c r="D127" s="45"/>
      <c r="E127" s="45"/>
      <c r="F127" s="45"/>
      <c r="G127" s="45"/>
      <c r="H127" s="162">
        <f t="shared" si="1"/>
        <v>0</v>
      </c>
      <c r="I127" s="163">
        <f t="shared" si="2"/>
        <v>0</v>
      </c>
      <c r="J127" s="45"/>
      <c r="K127" s="45"/>
    </row>
    <row r="128" ht="15.0" customHeight="1">
      <c r="A128" s="131">
        <v>127.0</v>
      </c>
      <c r="B128" s="45"/>
      <c r="C128" s="45"/>
      <c r="D128" s="45"/>
      <c r="E128" s="45"/>
      <c r="F128" s="45"/>
      <c r="G128" s="45"/>
      <c r="H128" s="162">
        <f t="shared" si="1"/>
        <v>0</v>
      </c>
      <c r="I128" s="163">
        <f t="shared" si="2"/>
        <v>0</v>
      </c>
      <c r="J128" s="45"/>
      <c r="K128" s="45"/>
    </row>
    <row r="129" ht="15.0" customHeight="1">
      <c r="A129" s="131">
        <v>128.0</v>
      </c>
      <c r="B129" s="45"/>
      <c r="C129" s="45"/>
      <c r="D129" s="45"/>
      <c r="E129" s="45"/>
      <c r="F129" s="45"/>
      <c r="G129" s="45"/>
      <c r="H129" s="162">
        <f t="shared" si="1"/>
        <v>0</v>
      </c>
      <c r="I129" s="163">
        <f t="shared" si="2"/>
        <v>0</v>
      </c>
      <c r="J129" s="45"/>
      <c r="K129" s="45"/>
    </row>
    <row r="130" ht="15.0" customHeight="1">
      <c r="A130" s="131">
        <v>129.0</v>
      </c>
      <c r="B130" s="45"/>
      <c r="C130" s="45"/>
      <c r="D130" s="45"/>
      <c r="E130" s="45"/>
      <c r="F130" s="45"/>
      <c r="G130" s="45"/>
      <c r="H130" s="162">
        <f t="shared" si="1"/>
        <v>0</v>
      </c>
      <c r="I130" s="163">
        <f t="shared" si="2"/>
        <v>0</v>
      </c>
      <c r="J130" s="45"/>
      <c r="K130" s="45"/>
    </row>
    <row r="131" ht="15.0" customHeight="1">
      <c r="A131" s="131">
        <v>130.0</v>
      </c>
      <c r="B131" s="45"/>
      <c r="C131" s="45"/>
      <c r="D131" s="45"/>
      <c r="E131" s="45"/>
      <c r="F131" s="45"/>
      <c r="G131" s="45"/>
      <c r="H131" s="162">
        <f t="shared" si="1"/>
        <v>0</v>
      </c>
      <c r="I131" s="163">
        <f t="shared" si="2"/>
        <v>0</v>
      </c>
      <c r="J131" s="45"/>
      <c r="K131" s="45"/>
    </row>
    <row r="132" ht="15.0" customHeight="1">
      <c r="A132" s="131">
        <v>131.0</v>
      </c>
      <c r="B132" s="45"/>
      <c r="C132" s="45"/>
      <c r="D132" s="45"/>
      <c r="E132" s="45"/>
      <c r="F132" s="45"/>
      <c r="G132" s="45"/>
      <c r="H132" s="162">
        <f t="shared" si="1"/>
        <v>0</v>
      </c>
      <c r="I132" s="163">
        <f t="shared" si="2"/>
        <v>0</v>
      </c>
      <c r="J132" s="45"/>
      <c r="K132" s="45"/>
    </row>
    <row r="133" ht="15.0" customHeight="1">
      <c r="A133" s="131">
        <v>132.0</v>
      </c>
      <c r="B133" s="45"/>
      <c r="C133" s="45"/>
      <c r="D133" s="45"/>
      <c r="E133" s="45"/>
      <c r="F133" s="45"/>
      <c r="G133" s="45"/>
      <c r="H133" s="162">
        <f t="shared" si="1"/>
        <v>0</v>
      </c>
      <c r="I133" s="163">
        <f t="shared" si="2"/>
        <v>0</v>
      </c>
      <c r="J133" s="45"/>
      <c r="K133" s="45"/>
    </row>
    <row r="134" ht="15.0" customHeight="1">
      <c r="A134" s="131">
        <v>133.0</v>
      </c>
      <c r="B134" s="45"/>
      <c r="C134" s="45"/>
      <c r="D134" s="45"/>
      <c r="E134" s="45"/>
      <c r="F134" s="45"/>
      <c r="G134" s="45"/>
      <c r="H134" s="162">
        <f t="shared" si="1"/>
        <v>0</v>
      </c>
      <c r="I134" s="163">
        <f t="shared" si="2"/>
        <v>0</v>
      </c>
      <c r="J134" s="45"/>
      <c r="K134" s="45"/>
    </row>
    <row r="135" ht="15.0" customHeight="1">
      <c r="A135" s="131">
        <v>134.0</v>
      </c>
      <c r="B135" s="45"/>
      <c r="C135" s="45"/>
      <c r="D135" s="45"/>
      <c r="E135" s="45"/>
      <c r="F135" s="45"/>
      <c r="G135" s="45"/>
      <c r="H135" s="162">
        <f t="shared" si="1"/>
        <v>0</v>
      </c>
      <c r="I135" s="163">
        <f t="shared" si="2"/>
        <v>0</v>
      </c>
      <c r="J135" s="45"/>
      <c r="K135" s="45"/>
    </row>
    <row r="136" ht="15.0" customHeight="1">
      <c r="A136" s="131">
        <v>135.0</v>
      </c>
      <c r="B136" s="45"/>
      <c r="C136" s="45"/>
      <c r="D136" s="45"/>
      <c r="E136" s="45"/>
      <c r="F136" s="45"/>
      <c r="G136" s="45"/>
      <c r="H136" s="162">
        <f t="shared" si="1"/>
        <v>0</v>
      </c>
      <c r="I136" s="163">
        <f t="shared" si="2"/>
        <v>0</v>
      </c>
      <c r="J136" s="45"/>
      <c r="K136" s="45"/>
    </row>
    <row r="137" ht="15.0" customHeight="1">
      <c r="A137" s="131">
        <v>136.0</v>
      </c>
      <c r="B137" s="45"/>
      <c r="C137" s="45"/>
      <c r="D137" s="45"/>
      <c r="E137" s="45"/>
      <c r="F137" s="45"/>
      <c r="G137" s="45"/>
      <c r="H137" s="162">
        <f t="shared" si="1"/>
        <v>0</v>
      </c>
      <c r="I137" s="163">
        <f t="shared" si="2"/>
        <v>0</v>
      </c>
      <c r="J137" s="45"/>
      <c r="K137" s="45"/>
    </row>
    <row r="138" ht="15.0" customHeight="1">
      <c r="A138" s="131">
        <v>137.0</v>
      </c>
      <c r="B138" s="45"/>
      <c r="C138" s="45"/>
      <c r="D138" s="45"/>
      <c r="E138" s="45"/>
      <c r="F138" s="45"/>
      <c r="G138" s="45"/>
      <c r="H138" s="162">
        <f t="shared" si="1"/>
        <v>0</v>
      </c>
      <c r="I138" s="163">
        <f t="shared" si="2"/>
        <v>0</v>
      </c>
      <c r="J138" s="45"/>
      <c r="K138" s="45"/>
    </row>
    <row r="139" ht="15.0" customHeight="1">
      <c r="A139" s="131">
        <v>138.0</v>
      </c>
      <c r="B139" s="45"/>
      <c r="C139" s="45"/>
      <c r="D139" s="45"/>
      <c r="E139" s="45"/>
      <c r="F139" s="45"/>
      <c r="G139" s="45"/>
      <c r="H139" s="162">
        <f t="shared" si="1"/>
        <v>0</v>
      </c>
      <c r="I139" s="163">
        <f t="shared" si="2"/>
        <v>0</v>
      </c>
      <c r="J139" s="45"/>
      <c r="K139" s="45"/>
    </row>
    <row r="140" ht="15.0" customHeight="1">
      <c r="A140" s="131">
        <v>139.0</v>
      </c>
      <c r="B140" s="45"/>
      <c r="C140" s="45"/>
      <c r="D140" s="45"/>
      <c r="E140" s="45"/>
      <c r="F140" s="45"/>
      <c r="G140" s="45"/>
      <c r="H140" s="162">
        <f t="shared" si="1"/>
        <v>0</v>
      </c>
      <c r="I140" s="163">
        <f t="shared" si="2"/>
        <v>0</v>
      </c>
      <c r="J140" s="45"/>
      <c r="K140" s="45"/>
    </row>
    <row r="141" ht="15.0" customHeight="1">
      <c r="A141" s="131">
        <v>140.0</v>
      </c>
      <c r="B141" s="45"/>
      <c r="C141" s="45"/>
      <c r="D141" s="45"/>
      <c r="E141" s="45"/>
      <c r="F141" s="45"/>
      <c r="G141" s="45"/>
      <c r="H141" s="162">
        <f t="shared" si="1"/>
        <v>0</v>
      </c>
      <c r="I141" s="163">
        <f t="shared" si="2"/>
        <v>0</v>
      </c>
      <c r="J141" s="45"/>
      <c r="K141" s="45"/>
    </row>
    <row r="142" ht="15.0" customHeight="1">
      <c r="A142" s="131">
        <v>141.0</v>
      </c>
      <c r="B142" s="45"/>
      <c r="C142" s="45"/>
      <c r="D142" s="45"/>
      <c r="E142" s="45"/>
      <c r="F142" s="45"/>
      <c r="G142" s="45"/>
      <c r="H142" s="162">
        <f t="shared" si="1"/>
        <v>0</v>
      </c>
      <c r="I142" s="163">
        <f t="shared" si="2"/>
        <v>0</v>
      </c>
      <c r="J142" s="45"/>
      <c r="K142" s="45"/>
    </row>
    <row r="143" ht="15.0" customHeight="1">
      <c r="A143" s="131">
        <v>142.0</v>
      </c>
      <c r="B143" s="45"/>
      <c r="C143" s="45"/>
      <c r="D143" s="45"/>
      <c r="E143" s="45"/>
      <c r="F143" s="45"/>
      <c r="G143" s="45"/>
      <c r="H143" s="162">
        <f t="shared" si="1"/>
        <v>0</v>
      </c>
      <c r="I143" s="163">
        <f t="shared" si="2"/>
        <v>0</v>
      </c>
      <c r="J143" s="45"/>
      <c r="K143" s="45"/>
    </row>
    <row r="144" ht="15.0" customHeight="1">
      <c r="A144" s="131">
        <v>143.0</v>
      </c>
      <c r="B144" s="45"/>
      <c r="C144" s="45"/>
      <c r="D144" s="45"/>
      <c r="E144" s="45"/>
      <c r="F144" s="45"/>
      <c r="G144" s="45"/>
      <c r="H144" s="162">
        <f t="shared" si="1"/>
        <v>0</v>
      </c>
      <c r="I144" s="163">
        <f t="shared" si="2"/>
        <v>0</v>
      </c>
      <c r="J144" s="45"/>
      <c r="K144" s="45"/>
    </row>
    <row r="145" ht="15.0" customHeight="1">
      <c r="A145" s="131">
        <v>144.0</v>
      </c>
      <c r="B145" s="45"/>
      <c r="C145" s="45"/>
      <c r="D145" s="45"/>
      <c r="E145" s="45"/>
      <c r="F145" s="45"/>
      <c r="G145" s="45"/>
      <c r="H145" s="162">
        <f t="shared" si="1"/>
        <v>0</v>
      </c>
      <c r="I145" s="163">
        <f t="shared" si="2"/>
        <v>0</v>
      </c>
      <c r="J145" s="45"/>
      <c r="K145" s="45"/>
    </row>
    <row r="146" ht="15.0" customHeight="1">
      <c r="A146" s="131">
        <v>145.0</v>
      </c>
      <c r="B146" s="45"/>
      <c r="C146" s="45"/>
      <c r="D146" s="45"/>
      <c r="E146" s="45"/>
      <c r="F146" s="45"/>
      <c r="G146" s="45"/>
      <c r="H146" s="162">
        <f t="shared" si="1"/>
        <v>0</v>
      </c>
      <c r="I146" s="163">
        <f t="shared" si="2"/>
        <v>0</v>
      </c>
      <c r="J146" s="45"/>
      <c r="K146" s="45"/>
    </row>
    <row r="147" ht="15.0" customHeight="1">
      <c r="A147" s="131">
        <v>146.0</v>
      </c>
      <c r="B147" s="45"/>
      <c r="C147" s="45"/>
      <c r="D147" s="45"/>
      <c r="E147" s="45"/>
      <c r="F147" s="45"/>
      <c r="G147" s="45"/>
      <c r="H147" s="162">
        <f t="shared" si="1"/>
        <v>0</v>
      </c>
      <c r="I147" s="163">
        <f t="shared" si="2"/>
        <v>0</v>
      </c>
      <c r="J147" s="45"/>
      <c r="K147" s="45"/>
    </row>
    <row r="148" ht="15.0" customHeight="1">
      <c r="A148" s="131">
        <v>147.0</v>
      </c>
      <c r="B148" s="45"/>
      <c r="C148" s="45"/>
      <c r="D148" s="45"/>
      <c r="E148" s="45"/>
      <c r="F148" s="45"/>
      <c r="G148" s="45"/>
      <c r="H148" s="162">
        <f t="shared" si="1"/>
        <v>0</v>
      </c>
      <c r="I148" s="163">
        <f t="shared" si="2"/>
        <v>0</v>
      </c>
      <c r="J148" s="45"/>
      <c r="K148" s="45"/>
    </row>
    <row r="149" ht="15.0" customHeight="1">
      <c r="A149" s="131">
        <v>148.0</v>
      </c>
      <c r="B149" s="45"/>
      <c r="C149" s="45"/>
      <c r="D149" s="45"/>
      <c r="E149" s="45"/>
      <c r="F149" s="45"/>
      <c r="G149" s="45"/>
      <c r="H149" s="162">
        <f t="shared" si="1"/>
        <v>0</v>
      </c>
      <c r="I149" s="163">
        <f t="shared" si="2"/>
        <v>0</v>
      </c>
      <c r="J149" s="45"/>
      <c r="K149" s="45"/>
    </row>
    <row r="150" ht="15.0" customHeight="1">
      <c r="A150" s="131">
        <v>149.0</v>
      </c>
      <c r="B150" s="45"/>
      <c r="C150" s="45"/>
      <c r="D150" s="45"/>
      <c r="E150" s="45"/>
      <c r="F150" s="45"/>
      <c r="G150" s="45"/>
      <c r="H150" s="162">
        <f t="shared" si="1"/>
        <v>0</v>
      </c>
      <c r="I150" s="163">
        <f t="shared" si="2"/>
        <v>0</v>
      </c>
      <c r="J150" s="45"/>
      <c r="K150" s="45"/>
    </row>
    <row r="151" ht="15.0" customHeight="1">
      <c r="A151" s="131">
        <v>150.0</v>
      </c>
      <c r="B151" s="45"/>
      <c r="C151" s="45"/>
      <c r="D151" s="45"/>
      <c r="E151" s="45"/>
      <c r="F151" s="45"/>
      <c r="G151" s="45"/>
      <c r="H151" s="162">
        <f t="shared" si="1"/>
        <v>0</v>
      </c>
      <c r="I151" s="163">
        <f t="shared" si="2"/>
        <v>0</v>
      </c>
      <c r="J151" s="45"/>
      <c r="K151" s="45"/>
    </row>
    <row r="152" ht="15.0" customHeight="1">
      <c r="A152" s="131">
        <v>151.0</v>
      </c>
      <c r="B152" s="45"/>
      <c r="C152" s="45"/>
      <c r="D152" s="45"/>
      <c r="E152" s="45"/>
      <c r="F152" s="45"/>
      <c r="G152" s="45"/>
      <c r="H152" s="162">
        <f t="shared" si="1"/>
        <v>0</v>
      </c>
      <c r="I152" s="163">
        <f t="shared" si="2"/>
        <v>0</v>
      </c>
      <c r="J152" s="45"/>
      <c r="K152" s="45"/>
    </row>
    <row r="153" ht="15.0" customHeight="1">
      <c r="A153" s="131">
        <v>152.0</v>
      </c>
      <c r="B153" s="45"/>
      <c r="C153" s="45"/>
      <c r="D153" s="45"/>
      <c r="E153" s="45"/>
      <c r="F153" s="45"/>
      <c r="G153" s="45"/>
      <c r="H153" s="162">
        <f t="shared" si="1"/>
        <v>0</v>
      </c>
      <c r="I153" s="163">
        <f t="shared" si="2"/>
        <v>0</v>
      </c>
      <c r="J153" s="45"/>
      <c r="K153" s="45"/>
    </row>
    <row r="154" ht="15.0" customHeight="1">
      <c r="A154" s="131">
        <v>153.0</v>
      </c>
      <c r="B154" s="45"/>
      <c r="C154" s="45"/>
      <c r="D154" s="45"/>
      <c r="E154" s="45"/>
      <c r="F154" s="45"/>
      <c r="G154" s="45"/>
      <c r="H154" s="162">
        <f t="shared" si="1"/>
        <v>0</v>
      </c>
      <c r="I154" s="163">
        <f t="shared" si="2"/>
        <v>0</v>
      </c>
      <c r="J154" s="45"/>
      <c r="K154" s="45"/>
    </row>
    <row r="155" ht="15.0" customHeight="1">
      <c r="A155" s="131">
        <v>154.0</v>
      </c>
      <c r="B155" s="45"/>
      <c r="C155" s="45"/>
      <c r="D155" s="45"/>
      <c r="E155" s="45"/>
      <c r="F155" s="45"/>
      <c r="G155" s="45"/>
      <c r="H155" s="162">
        <f t="shared" si="1"/>
        <v>0</v>
      </c>
      <c r="I155" s="163">
        <f t="shared" si="2"/>
        <v>0</v>
      </c>
      <c r="J155" s="45"/>
      <c r="K155" s="45"/>
    </row>
    <row r="156" ht="15.0" customHeight="1">
      <c r="A156" s="131">
        <v>155.0</v>
      </c>
      <c r="B156" s="45"/>
      <c r="C156" s="45"/>
      <c r="D156" s="45"/>
      <c r="E156" s="45"/>
      <c r="F156" s="45"/>
      <c r="G156" s="45"/>
      <c r="H156" s="162">
        <f t="shared" si="1"/>
        <v>0</v>
      </c>
      <c r="I156" s="163">
        <f t="shared" si="2"/>
        <v>0</v>
      </c>
      <c r="J156" s="45"/>
      <c r="K156" s="45"/>
    </row>
    <row r="157" ht="15.0" customHeight="1">
      <c r="A157" s="131">
        <v>156.0</v>
      </c>
      <c r="B157" s="45"/>
      <c r="C157" s="45"/>
      <c r="D157" s="45"/>
      <c r="E157" s="45"/>
      <c r="F157" s="45"/>
      <c r="G157" s="45"/>
      <c r="H157" s="162">
        <f t="shared" si="1"/>
        <v>0</v>
      </c>
      <c r="I157" s="163">
        <f t="shared" si="2"/>
        <v>0</v>
      </c>
      <c r="J157" s="45"/>
      <c r="K157" s="45"/>
    </row>
    <row r="158" ht="15.0" customHeight="1">
      <c r="A158" s="131">
        <v>157.0</v>
      </c>
      <c r="B158" s="45"/>
      <c r="C158" s="45"/>
      <c r="D158" s="45"/>
      <c r="E158" s="45"/>
      <c r="F158" s="45"/>
      <c r="G158" s="45"/>
      <c r="H158" s="162">
        <f t="shared" si="1"/>
        <v>0</v>
      </c>
      <c r="I158" s="163">
        <f t="shared" si="2"/>
        <v>0</v>
      </c>
      <c r="J158" s="45"/>
      <c r="K158" s="45"/>
    </row>
    <row r="159" ht="15.0" customHeight="1">
      <c r="A159" s="131">
        <v>158.0</v>
      </c>
      <c r="B159" s="45"/>
      <c r="C159" s="45"/>
      <c r="D159" s="45"/>
      <c r="E159" s="45"/>
      <c r="F159" s="45"/>
      <c r="G159" s="45"/>
      <c r="H159" s="162">
        <f t="shared" si="1"/>
        <v>0</v>
      </c>
      <c r="I159" s="163">
        <f t="shared" si="2"/>
        <v>0</v>
      </c>
      <c r="J159" s="45"/>
      <c r="K159" s="45"/>
    </row>
    <row r="160" ht="15.0" customHeight="1">
      <c r="A160" s="131">
        <v>159.0</v>
      </c>
      <c r="B160" s="45"/>
      <c r="C160" s="45"/>
      <c r="D160" s="45"/>
      <c r="E160" s="45"/>
      <c r="F160" s="45"/>
      <c r="G160" s="45"/>
      <c r="H160" s="162">
        <f t="shared" si="1"/>
        <v>0</v>
      </c>
      <c r="I160" s="163">
        <f t="shared" si="2"/>
        <v>0</v>
      </c>
      <c r="J160" s="45"/>
      <c r="K160" s="45"/>
    </row>
    <row r="161" ht="15.0" customHeight="1">
      <c r="A161" s="131">
        <v>160.0</v>
      </c>
      <c r="B161" s="45"/>
      <c r="C161" s="45"/>
      <c r="D161" s="45"/>
      <c r="E161" s="45"/>
      <c r="F161" s="45"/>
      <c r="G161" s="45"/>
      <c r="H161" s="162">
        <f t="shared" si="1"/>
        <v>0</v>
      </c>
      <c r="I161" s="163">
        <f t="shared" si="2"/>
        <v>0</v>
      </c>
      <c r="J161" s="45"/>
      <c r="K161" s="45"/>
    </row>
    <row r="162" ht="15.0" customHeight="1">
      <c r="A162" s="131">
        <v>161.0</v>
      </c>
      <c r="B162" s="45"/>
      <c r="C162" s="45"/>
      <c r="D162" s="45"/>
      <c r="E162" s="45"/>
      <c r="F162" s="45"/>
      <c r="G162" s="45"/>
      <c r="H162" s="162">
        <f t="shared" si="1"/>
        <v>0</v>
      </c>
      <c r="I162" s="163">
        <f t="shared" si="2"/>
        <v>0</v>
      </c>
      <c r="J162" s="45"/>
      <c r="K162" s="45"/>
    </row>
    <row r="163" ht="15.0" customHeight="1">
      <c r="A163" s="131">
        <v>162.0</v>
      </c>
      <c r="B163" s="45"/>
      <c r="C163" s="45"/>
      <c r="D163" s="45"/>
      <c r="E163" s="45"/>
      <c r="F163" s="45"/>
      <c r="G163" s="45"/>
      <c r="H163" s="162">
        <f t="shared" si="1"/>
        <v>0</v>
      </c>
      <c r="I163" s="163">
        <f t="shared" si="2"/>
        <v>0</v>
      </c>
      <c r="J163" s="45"/>
      <c r="K163" s="45"/>
    </row>
    <row r="164" ht="15.0" customHeight="1">
      <c r="A164" s="131">
        <v>163.0</v>
      </c>
      <c r="B164" s="45"/>
      <c r="C164" s="45"/>
      <c r="D164" s="45"/>
      <c r="E164" s="45"/>
      <c r="F164" s="45"/>
      <c r="G164" s="45"/>
      <c r="H164" s="162">
        <f t="shared" si="1"/>
        <v>0</v>
      </c>
      <c r="I164" s="163">
        <f t="shared" si="2"/>
        <v>0</v>
      </c>
      <c r="J164" s="45"/>
      <c r="K164" s="45"/>
    </row>
    <row r="165" ht="15.0" customHeight="1">
      <c r="A165" s="131">
        <v>164.0</v>
      </c>
      <c r="B165" s="45"/>
      <c r="C165" s="45"/>
      <c r="D165" s="45"/>
      <c r="E165" s="45"/>
      <c r="F165" s="45"/>
      <c r="G165" s="45"/>
      <c r="H165" s="162">
        <f t="shared" si="1"/>
        <v>0</v>
      </c>
      <c r="I165" s="163">
        <f t="shared" si="2"/>
        <v>0</v>
      </c>
      <c r="J165" s="45"/>
      <c r="K165" s="45"/>
    </row>
    <row r="166" ht="15.0" customHeight="1">
      <c r="A166" s="131">
        <v>165.0</v>
      </c>
      <c r="B166" s="45"/>
      <c r="C166" s="45"/>
      <c r="D166" s="45"/>
      <c r="E166" s="45"/>
      <c r="F166" s="45"/>
      <c r="G166" s="45"/>
      <c r="H166" s="162">
        <f t="shared" si="1"/>
        <v>0</v>
      </c>
      <c r="I166" s="163">
        <f t="shared" si="2"/>
        <v>0</v>
      </c>
      <c r="J166" s="45"/>
      <c r="K166" s="45"/>
    </row>
    <row r="167" ht="15.0" customHeight="1">
      <c r="A167" s="131">
        <v>166.0</v>
      </c>
      <c r="B167" s="45"/>
      <c r="C167" s="45"/>
      <c r="D167" s="45"/>
      <c r="E167" s="45"/>
      <c r="F167" s="45"/>
      <c r="G167" s="45"/>
      <c r="H167" s="162">
        <f t="shared" si="1"/>
        <v>0</v>
      </c>
      <c r="I167" s="163">
        <f t="shared" si="2"/>
        <v>0</v>
      </c>
      <c r="J167" s="45"/>
      <c r="K167" s="45"/>
    </row>
    <row r="168" ht="15.0" customHeight="1">
      <c r="A168" s="131">
        <v>167.0</v>
      </c>
      <c r="B168" s="45"/>
      <c r="C168" s="45"/>
      <c r="D168" s="45"/>
      <c r="E168" s="45"/>
      <c r="F168" s="45"/>
      <c r="G168" s="45"/>
      <c r="H168" s="162">
        <f t="shared" si="1"/>
        <v>0</v>
      </c>
      <c r="I168" s="163">
        <f t="shared" si="2"/>
        <v>0</v>
      </c>
      <c r="J168" s="45"/>
      <c r="K168" s="45"/>
    </row>
    <row r="169" ht="15.0" customHeight="1">
      <c r="A169" s="131">
        <v>168.0</v>
      </c>
      <c r="B169" s="45"/>
      <c r="C169" s="45"/>
      <c r="D169" s="45"/>
      <c r="E169" s="45"/>
      <c r="F169" s="45"/>
      <c r="G169" s="45"/>
      <c r="H169" s="162">
        <f t="shared" si="1"/>
        <v>0</v>
      </c>
      <c r="I169" s="163">
        <f t="shared" si="2"/>
        <v>0</v>
      </c>
      <c r="J169" s="45"/>
      <c r="K169" s="45"/>
    </row>
    <row r="170" ht="15.0" customHeight="1">
      <c r="A170" s="131">
        <v>169.0</v>
      </c>
      <c r="B170" s="45"/>
      <c r="C170" s="45"/>
      <c r="D170" s="45"/>
      <c r="E170" s="45"/>
      <c r="F170" s="45"/>
      <c r="G170" s="45"/>
      <c r="H170" s="162">
        <f t="shared" si="1"/>
        <v>0</v>
      </c>
      <c r="I170" s="163">
        <f t="shared" si="2"/>
        <v>0</v>
      </c>
      <c r="J170" s="45"/>
      <c r="K170" s="45"/>
    </row>
    <row r="171" ht="15.0" customHeight="1">
      <c r="A171" s="131">
        <v>170.0</v>
      </c>
      <c r="B171" s="45"/>
      <c r="C171" s="45"/>
      <c r="D171" s="45"/>
      <c r="E171" s="45"/>
      <c r="F171" s="45"/>
      <c r="G171" s="45"/>
      <c r="H171" s="162">
        <f t="shared" si="1"/>
        <v>0</v>
      </c>
      <c r="I171" s="163">
        <f t="shared" si="2"/>
        <v>0</v>
      </c>
      <c r="J171" s="45"/>
      <c r="K171" s="45"/>
    </row>
    <row r="172" ht="15.0" customHeight="1">
      <c r="A172" s="131">
        <v>171.0</v>
      </c>
      <c r="B172" s="45"/>
      <c r="C172" s="45"/>
      <c r="D172" s="45"/>
      <c r="E172" s="45"/>
      <c r="F172" s="45"/>
      <c r="G172" s="45"/>
      <c r="H172" s="162">
        <f t="shared" si="1"/>
        <v>0</v>
      </c>
      <c r="I172" s="163">
        <f t="shared" si="2"/>
        <v>0</v>
      </c>
      <c r="J172" s="45"/>
      <c r="K172" s="45"/>
    </row>
    <row r="173" ht="15.0" customHeight="1">
      <c r="A173" s="131">
        <v>172.0</v>
      </c>
      <c r="B173" s="45"/>
      <c r="C173" s="45"/>
      <c r="D173" s="45"/>
      <c r="E173" s="45"/>
      <c r="F173" s="45"/>
      <c r="G173" s="45"/>
      <c r="H173" s="162">
        <f t="shared" si="1"/>
        <v>0</v>
      </c>
      <c r="I173" s="163">
        <f t="shared" si="2"/>
        <v>0</v>
      </c>
      <c r="J173" s="45"/>
      <c r="K173" s="45"/>
    </row>
    <row r="174" ht="15.0" customHeight="1">
      <c r="A174" s="131">
        <v>173.0</v>
      </c>
      <c r="B174" s="45"/>
      <c r="C174" s="45"/>
      <c r="D174" s="45"/>
      <c r="E174" s="45"/>
      <c r="F174" s="45"/>
      <c r="G174" s="45"/>
      <c r="H174" s="162">
        <f t="shared" si="1"/>
        <v>0</v>
      </c>
      <c r="I174" s="163">
        <f t="shared" si="2"/>
        <v>0</v>
      </c>
      <c r="J174" s="45"/>
      <c r="K174" s="45"/>
    </row>
    <row r="175" ht="15.0" customHeight="1">
      <c r="A175" s="131">
        <v>174.0</v>
      </c>
      <c r="B175" s="45"/>
      <c r="C175" s="45"/>
      <c r="D175" s="45"/>
      <c r="E175" s="45"/>
      <c r="F175" s="45"/>
      <c r="G175" s="45"/>
      <c r="H175" s="162">
        <f t="shared" si="1"/>
        <v>0</v>
      </c>
      <c r="I175" s="163">
        <f t="shared" si="2"/>
        <v>0</v>
      </c>
      <c r="J175" s="45"/>
      <c r="K175" s="45"/>
    </row>
    <row r="176" ht="15.0" customHeight="1">
      <c r="A176" s="131">
        <v>175.0</v>
      </c>
      <c r="B176" s="45"/>
      <c r="C176" s="45"/>
      <c r="D176" s="45"/>
      <c r="E176" s="45"/>
      <c r="F176" s="45"/>
      <c r="G176" s="45"/>
      <c r="H176" s="162">
        <f t="shared" si="1"/>
        <v>0</v>
      </c>
      <c r="I176" s="163">
        <f t="shared" si="2"/>
        <v>0</v>
      </c>
      <c r="J176" s="45"/>
      <c r="K176" s="45"/>
    </row>
    <row r="177" ht="15.0" customHeight="1">
      <c r="A177" s="131">
        <v>176.0</v>
      </c>
      <c r="B177" s="45"/>
      <c r="C177" s="45"/>
      <c r="D177" s="45"/>
      <c r="E177" s="45"/>
      <c r="F177" s="45"/>
      <c r="G177" s="45"/>
      <c r="H177" s="162">
        <f t="shared" si="1"/>
        <v>0</v>
      </c>
      <c r="I177" s="163">
        <f t="shared" si="2"/>
        <v>0</v>
      </c>
      <c r="J177" s="45"/>
      <c r="K177" s="45"/>
    </row>
    <row r="178" ht="15.0" customHeight="1">
      <c r="A178" s="131">
        <v>177.0</v>
      </c>
      <c r="B178" s="45"/>
      <c r="C178" s="45"/>
      <c r="D178" s="45"/>
      <c r="E178" s="45"/>
      <c r="F178" s="45"/>
      <c r="G178" s="45"/>
      <c r="H178" s="162">
        <f t="shared" si="1"/>
        <v>0</v>
      </c>
      <c r="I178" s="163">
        <f t="shared" si="2"/>
        <v>0</v>
      </c>
      <c r="J178" s="45"/>
      <c r="K178" s="45"/>
    </row>
    <row r="179" ht="15.0" customHeight="1">
      <c r="A179" s="131">
        <v>178.0</v>
      </c>
      <c r="B179" s="45"/>
      <c r="C179" s="45"/>
      <c r="D179" s="45"/>
      <c r="E179" s="45"/>
      <c r="F179" s="45"/>
      <c r="G179" s="45"/>
      <c r="H179" s="162">
        <f t="shared" si="1"/>
        <v>0</v>
      </c>
      <c r="I179" s="163">
        <f t="shared" si="2"/>
        <v>0</v>
      </c>
      <c r="J179" s="45"/>
      <c r="K179" s="45"/>
    </row>
    <row r="180" ht="15.0" customHeight="1">
      <c r="A180" s="131">
        <v>179.0</v>
      </c>
      <c r="B180" s="45"/>
      <c r="C180" s="45"/>
      <c r="D180" s="45"/>
      <c r="E180" s="45"/>
      <c r="F180" s="45"/>
      <c r="G180" s="45"/>
      <c r="H180" s="162">
        <f t="shared" si="1"/>
        <v>0</v>
      </c>
      <c r="I180" s="163">
        <f t="shared" si="2"/>
        <v>0</v>
      </c>
      <c r="J180" s="45"/>
      <c r="K180" s="45"/>
    </row>
    <row r="181" ht="15.0" customHeight="1">
      <c r="A181" s="131">
        <v>180.0</v>
      </c>
      <c r="B181" s="45"/>
      <c r="C181" s="45"/>
      <c r="D181" s="45"/>
      <c r="E181" s="45"/>
      <c r="F181" s="45"/>
      <c r="G181" s="45"/>
      <c r="H181" s="162">
        <f t="shared" si="1"/>
        <v>0</v>
      </c>
      <c r="I181" s="163">
        <f t="shared" si="2"/>
        <v>0</v>
      </c>
      <c r="J181" s="45"/>
      <c r="K181" s="45"/>
    </row>
    <row r="182" ht="15.0" customHeight="1">
      <c r="A182" s="131">
        <v>181.0</v>
      </c>
      <c r="B182" s="45"/>
      <c r="C182" s="45"/>
      <c r="D182" s="45"/>
      <c r="E182" s="45"/>
      <c r="F182" s="45"/>
      <c r="G182" s="45"/>
      <c r="H182" s="162">
        <f t="shared" si="1"/>
        <v>0</v>
      </c>
      <c r="I182" s="163">
        <f t="shared" si="2"/>
        <v>0</v>
      </c>
      <c r="J182" s="45"/>
      <c r="K182" s="45"/>
    </row>
    <row r="183" ht="15.0" customHeight="1">
      <c r="A183" s="131">
        <v>182.0</v>
      </c>
      <c r="B183" s="45"/>
      <c r="C183" s="45"/>
      <c r="D183" s="45"/>
      <c r="E183" s="45"/>
      <c r="F183" s="45"/>
      <c r="G183" s="45"/>
      <c r="H183" s="162">
        <f t="shared" si="1"/>
        <v>0</v>
      </c>
      <c r="I183" s="163">
        <f t="shared" si="2"/>
        <v>0</v>
      </c>
      <c r="J183" s="45"/>
      <c r="K183" s="45"/>
    </row>
    <row r="184" ht="15.0" customHeight="1">
      <c r="A184" s="131">
        <v>183.0</v>
      </c>
      <c r="B184" s="45"/>
      <c r="C184" s="45"/>
      <c r="D184" s="45"/>
      <c r="E184" s="45"/>
      <c r="F184" s="45"/>
      <c r="G184" s="45"/>
      <c r="H184" s="162">
        <f t="shared" si="1"/>
        <v>0</v>
      </c>
      <c r="I184" s="163">
        <f t="shared" si="2"/>
        <v>0</v>
      </c>
      <c r="J184" s="45"/>
      <c r="K184" s="45"/>
    </row>
    <row r="185" ht="15.0" customHeight="1">
      <c r="A185" s="131">
        <v>184.0</v>
      </c>
      <c r="B185" s="45"/>
      <c r="C185" s="45"/>
      <c r="D185" s="45"/>
      <c r="E185" s="45"/>
      <c r="F185" s="45"/>
      <c r="G185" s="45"/>
      <c r="H185" s="162">
        <f t="shared" si="1"/>
        <v>0</v>
      </c>
      <c r="I185" s="163">
        <f t="shared" si="2"/>
        <v>0</v>
      </c>
      <c r="J185" s="45"/>
      <c r="K185" s="45"/>
    </row>
    <row r="186" ht="15.0" customHeight="1">
      <c r="A186" s="131">
        <v>185.0</v>
      </c>
      <c r="B186" s="45"/>
      <c r="C186" s="45"/>
      <c r="D186" s="45"/>
      <c r="E186" s="45"/>
      <c r="F186" s="45"/>
      <c r="G186" s="45"/>
      <c r="H186" s="162">
        <f t="shared" si="1"/>
        <v>0</v>
      </c>
      <c r="I186" s="163">
        <f t="shared" si="2"/>
        <v>0</v>
      </c>
      <c r="J186" s="45"/>
      <c r="K186" s="45"/>
    </row>
    <row r="187" ht="15.0" customHeight="1">
      <c r="A187" s="131">
        <v>186.0</v>
      </c>
      <c r="B187" s="45"/>
      <c r="C187" s="45"/>
      <c r="D187" s="45"/>
      <c r="E187" s="45"/>
      <c r="F187" s="45"/>
      <c r="G187" s="45"/>
      <c r="H187" s="162">
        <f t="shared" si="1"/>
        <v>0</v>
      </c>
      <c r="I187" s="163">
        <f t="shared" si="2"/>
        <v>0</v>
      </c>
      <c r="J187" s="45"/>
      <c r="K187" s="45"/>
    </row>
    <row r="188" ht="15.0" customHeight="1">
      <c r="A188" s="131">
        <v>187.0</v>
      </c>
      <c r="B188" s="45"/>
      <c r="C188" s="45"/>
      <c r="D188" s="45"/>
      <c r="E188" s="45"/>
      <c r="F188" s="45"/>
      <c r="G188" s="45"/>
      <c r="H188" s="162">
        <f t="shared" si="1"/>
        <v>0</v>
      </c>
      <c r="I188" s="163">
        <f t="shared" si="2"/>
        <v>0</v>
      </c>
      <c r="J188" s="45"/>
      <c r="K188" s="45"/>
    </row>
    <row r="189" ht="15.0" customHeight="1">
      <c r="A189" s="131">
        <v>188.0</v>
      </c>
      <c r="B189" s="45"/>
      <c r="C189" s="45"/>
      <c r="D189" s="45"/>
      <c r="E189" s="45"/>
      <c r="F189" s="45"/>
      <c r="G189" s="45"/>
      <c r="H189" s="162">
        <f t="shared" si="1"/>
        <v>0</v>
      </c>
      <c r="I189" s="163">
        <f t="shared" si="2"/>
        <v>0</v>
      </c>
      <c r="J189" s="45"/>
      <c r="K189" s="45"/>
    </row>
    <row r="190" ht="15.0" customHeight="1">
      <c r="A190" s="131">
        <v>189.0</v>
      </c>
      <c r="B190" s="45"/>
      <c r="C190" s="45"/>
      <c r="D190" s="45"/>
      <c r="E190" s="45"/>
      <c r="F190" s="45"/>
      <c r="G190" s="45"/>
      <c r="H190" s="162">
        <f t="shared" si="1"/>
        <v>0</v>
      </c>
      <c r="I190" s="163">
        <f t="shared" si="2"/>
        <v>0</v>
      </c>
      <c r="J190" s="45"/>
      <c r="K190" s="45"/>
    </row>
    <row r="191" ht="15.0" customHeight="1">
      <c r="A191" s="131">
        <v>190.0</v>
      </c>
      <c r="B191" s="45"/>
      <c r="C191" s="45"/>
      <c r="D191" s="45"/>
      <c r="E191" s="45"/>
      <c r="F191" s="45"/>
      <c r="G191" s="45"/>
      <c r="H191" s="162">
        <f t="shared" si="1"/>
        <v>0</v>
      </c>
      <c r="I191" s="163">
        <f t="shared" si="2"/>
        <v>0</v>
      </c>
      <c r="J191" s="45"/>
      <c r="K191" s="45"/>
    </row>
    <row r="192" ht="15.0" customHeight="1">
      <c r="A192" s="131">
        <v>191.0</v>
      </c>
      <c r="B192" s="45"/>
      <c r="C192" s="45"/>
      <c r="D192" s="45"/>
      <c r="E192" s="45"/>
      <c r="F192" s="45"/>
      <c r="G192" s="45"/>
      <c r="H192" s="162">
        <f t="shared" si="1"/>
        <v>0</v>
      </c>
      <c r="I192" s="163">
        <f t="shared" si="2"/>
        <v>0</v>
      </c>
      <c r="J192" s="45"/>
      <c r="K192" s="45"/>
    </row>
    <row r="193" ht="15.0" customHeight="1">
      <c r="A193" s="131">
        <v>192.0</v>
      </c>
      <c r="B193" s="45"/>
      <c r="C193" s="45"/>
      <c r="D193" s="45"/>
      <c r="E193" s="45"/>
      <c r="F193" s="45"/>
      <c r="G193" s="45"/>
      <c r="H193" s="162">
        <f t="shared" si="1"/>
        <v>0</v>
      </c>
      <c r="I193" s="163">
        <f t="shared" si="2"/>
        <v>0</v>
      </c>
      <c r="J193" s="45"/>
      <c r="K193" s="45"/>
    </row>
    <row r="194" ht="15.0" customHeight="1">
      <c r="A194" s="131">
        <v>193.0</v>
      </c>
      <c r="B194" s="45"/>
      <c r="C194" s="45"/>
      <c r="D194" s="45"/>
      <c r="E194" s="45"/>
      <c r="F194" s="45"/>
      <c r="G194" s="45"/>
      <c r="H194" s="162">
        <f t="shared" si="1"/>
        <v>0</v>
      </c>
      <c r="I194" s="163">
        <f t="shared" si="2"/>
        <v>0</v>
      </c>
      <c r="J194" s="45"/>
      <c r="K194" s="45"/>
    </row>
    <row r="195" ht="15.0" customHeight="1">
      <c r="A195" s="131">
        <v>194.0</v>
      </c>
      <c r="B195" s="45"/>
      <c r="C195" s="45"/>
      <c r="D195" s="45"/>
      <c r="E195" s="45"/>
      <c r="F195" s="45"/>
      <c r="G195" s="45"/>
      <c r="H195" s="162">
        <f t="shared" si="1"/>
        <v>0</v>
      </c>
      <c r="I195" s="163">
        <f t="shared" si="2"/>
        <v>0</v>
      </c>
      <c r="J195" s="45"/>
      <c r="K195" s="45"/>
    </row>
    <row r="196" ht="15.0" customHeight="1">
      <c r="A196" s="131">
        <v>195.0</v>
      </c>
      <c r="B196" s="45"/>
      <c r="C196" s="45"/>
      <c r="D196" s="45"/>
      <c r="E196" s="45"/>
      <c r="F196" s="45"/>
      <c r="G196" s="45"/>
      <c r="H196" s="162">
        <f t="shared" si="1"/>
        <v>0</v>
      </c>
      <c r="I196" s="163">
        <f t="shared" si="2"/>
        <v>0</v>
      </c>
      <c r="J196" s="45"/>
      <c r="K196" s="45"/>
    </row>
    <row r="197" ht="15.0" customHeight="1">
      <c r="A197" s="131">
        <v>196.0</v>
      </c>
      <c r="B197" s="45"/>
      <c r="C197" s="45"/>
      <c r="D197" s="45"/>
      <c r="E197" s="45"/>
      <c r="F197" s="45"/>
      <c r="G197" s="45"/>
      <c r="H197" s="162">
        <f t="shared" si="1"/>
        <v>0</v>
      </c>
      <c r="I197" s="163">
        <f t="shared" si="2"/>
        <v>0</v>
      </c>
      <c r="J197" s="45"/>
      <c r="K197" s="45"/>
    </row>
    <row r="198" ht="15.0" customHeight="1">
      <c r="A198" s="131">
        <v>197.0</v>
      </c>
      <c r="B198" s="45"/>
      <c r="C198" s="45"/>
      <c r="D198" s="45"/>
      <c r="E198" s="45"/>
      <c r="F198" s="45"/>
      <c r="G198" s="45"/>
      <c r="H198" s="162">
        <f t="shared" si="1"/>
        <v>0</v>
      </c>
      <c r="I198" s="163">
        <f t="shared" si="2"/>
        <v>0</v>
      </c>
      <c r="J198" s="45"/>
      <c r="K198" s="45"/>
    </row>
    <row r="199" ht="15.0" customHeight="1">
      <c r="A199" s="131">
        <v>198.0</v>
      </c>
      <c r="B199" s="45"/>
      <c r="C199" s="45"/>
      <c r="D199" s="45"/>
      <c r="E199" s="45"/>
      <c r="F199" s="45"/>
      <c r="G199" s="45"/>
      <c r="H199" s="162">
        <f t="shared" si="1"/>
        <v>0</v>
      </c>
      <c r="I199" s="163">
        <f t="shared" si="2"/>
        <v>0</v>
      </c>
      <c r="J199" s="45"/>
      <c r="K199" s="45"/>
    </row>
    <row r="200" ht="15.0" customHeight="1">
      <c r="A200" s="131">
        <v>199.0</v>
      </c>
      <c r="B200" s="45"/>
      <c r="C200" s="45"/>
      <c r="D200" s="45"/>
      <c r="E200" s="45"/>
      <c r="F200" s="45"/>
      <c r="G200" s="45"/>
      <c r="H200" s="162">
        <f t="shared" si="1"/>
        <v>0</v>
      </c>
      <c r="I200" s="163">
        <f t="shared" si="2"/>
        <v>0</v>
      </c>
      <c r="J200" s="45"/>
      <c r="K200" s="45"/>
    </row>
    <row r="201" ht="15.0" customHeight="1">
      <c r="A201" s="131">
        <v>200.0</v>
      </c>
      <c r="B201" s="45"/>
      <c r="C201" s="45"/>
      <c r="D201" s="45"/>
      <c r="E201" s="45"/>
      <c r="F201" s="45"/>
      <c r="G201" s="45"/>
      <c r="H201" s="162">
        <f t="shared" si="1"/>
        <v>0</v>
      </c>
      <c r="I201" s="163">
        <f t="shared" si="2"/>
        <v>0</v>
      </c>
      <c r="J201" s="45"/>
      <c r="K201" s="45"/>
    </row>
    <row r="202" ht="15.0" customHeight="1">
      <c r="A202" s="131">
        <v>201.0</v>
      </c>
      <c r="B202" s="45"/>
      <c r="C202" s="45"/>
      <c r="D202" s="45"/>
      <c r="E202" s="45"/>
      <c r="F202" s="45"/>
      <c r="G202" s="45"/>
      <c r="H202" s="162">
        <f t="shared" si="1"/>
        <v>0</v>
      </c>
      <c r="I202" s="163">
        <f t="shared" si="2"/>
        <v>0</v>
      </c>
      <c r="J202" s="45"/>
      <c r="K202" s="45"/>
    </row>
    <row r="203" ht="15.0" customHeight="1">
      <c r="A203" s="131">
        <v>202.0</v>
      </c>
      <c r="B203" s="45"/>
      <c r="C203" s="45"/>
      <c r="D203" s="45"/>
      <c r="E203" s="45"/>
      <c r="F203" s="45"/>
      <c r="G203" s="45"/>
      <c r="H203" s="162">
        <f t="shared" si="1"/>
        <v>0</v>
      </c>
      <c r="I203" s="163">
        <f t="shared" si="2"/>
        <v>0</v>
      </c>
      <c r="J203" s="45"/>
      <c r="K203" s="45"/>
    </row>
    <row r="204" ht="15.0" customHeight="1">
      <c r="A204" s="131">
        <v>203.0</v>
      </c>
      <c r="B204" s="45"/>
      <c r="C204" s="45"/>
      <c r="D204" s="45"/>
      <c r="E204" s="45"/>
      <c r="F204" s="45"/>
      <c r="G204" s="45"/>
      <c r="H204" s="162">
        <f t="shared" si="1"/>
        <v>0</v>
      </c>
      <c r="I204" s="163">
        <f t="shared" si="2"/>
        <v>0</v>
      </c>
      <c r="J204" s="45"/>
      <c r="K204" s="45"/>
    </row>
    <row r="205" ht="15.0" customHeight="1">
      <c r="A205" s="131">
        <v>204.0</v>
      </c>
      <c r="B205" s="45"/>
      <c r="C205" s="45"/>
      <c r="D205" s="45"/>
      <c r="E205" s="45"/>
      <c r="F205" s="45"/>
      <c r="G205" s="45"/>
      <c r="H205" s="162">
        <f t="shared" si="1"/>
        <v>0</v>
      </c>
      <c r="I205" s="163">
        <f t="shared" si="2"/>
        <v>0</v>
      </c>
      <c r="J205" s="45"/>
      <c r="K205" s="45"/>
    </row>
    <row r="206" ht="15.0" customHeight="1">
      <c r="A206" s="131">
        <v>205.0</v>
      </c>
      <c r="B206" s="45"/>
      <c r="C206" s="45"/>
      <c r="D206" s="45"/>
      <c r="E206" s="45"/>
      <c r="F206" s="45"/>
      <c r="G206" s="45"/>
      <c r="H206" s="162">
        <f t="shared" si="1"/>
        <v>0</v>
      </c>
      <c r="I206" s="163">
        <f t="shared" si="2"/>
        <v>0</v>
      </c>
      <c r="J206" s="45"/>
      <c r="K206" s="45"/>
    </row>
    <row r="207" ht="15.0" customHeight="1">
      <c r="A207" s="131">
        <v>206.0</v>
      </c>
      <c r="B207" s="45"/>
      <c r="C207" s="45"/>
      <c r="D207" s="45"/>
      <c r="E207" s="45"/>
      <c r="F207" s="45"/>
      <c r="G207" s="45"/>
      <c r="H207" s="162">
        <f t="shared" si="1"/>
        <v>0</v>
      </c>
      <c r="I207" s="163">
        <f t="shared" si="2"/>
        <v>0</v>
      </c>
      <c r="J207" s="45"/>
      <c r="K207" s="45"/>
    </row>
    <row r="208" ht="15.0" customHeight="1">
      <c r="A208" s="131">
        <v>207.0</v>
      </c>
      <c r="B208" s="45"/>
      <c r="C208" s="45"/>
      <c r="D208" s="45"/>
      <c r="E208" s="45"/>
      <c r="F208" s="45"/>
      <c r="G208" s="45"/>
      <c r="H208" s="162">
        <f t="shared" si="1"/>
        <v>0</v>
      </c>
      <c r="I208" s="163">
        <f t="shared" si="2"/>
        <v>0</v>
      </c>
      <c r="J208" s="45"/>
      <c r="K208" s="45"/>
    </row>
    <row r="209" ht="15.0" customHeight="1">
      <c r="A209" s="131">
        <v>208.0</v>
      </c>
      <c r="B209" s="45"/>
      <c r="C209" s="45"/>
      <c r="D209" s="45"/>
      <c r="E209" s="45"/>
      <c r="F209" s="45"/>
      <c r="G209" s="45"/>
      <c r="H209" s="162">
        <f t="shared" si="1"/>
        <v>0</v>
      </c>
      <c r="I209" s="163">
        <f t="shared" si="2"/>
        <v>0</v>
      </c>
      <c r="J209" s="45"/>
      <c r="K209" s="45"/>
    </row>
    <row r="210" ht="15.0" customHeight="1">
      <c r="A210" s="131">
        <v>209.0</v>
      </c>
      <c r="B210" s="45"/>
      <c r="C210" s="45"/>
      <c r="D210" s="45"/>
      <c r="E210" s="45"/>
      <c r="F210" s="45"/>
      <c r="G210" s="45"/>
      <c r="H210" s="162">
        <f t="shared" si="1"/>
        <v>0</v>
      </c>
      <c r="I210" s="163">
        <f t="shared" si="2"/>
        <v>0</v>
      </c>
      <c r="J210" s="45"/>
      <c r="K210" s="45"/>
    </row>
    <row r="211" ht="15.0" customHeight="1">
      <c r="A211" s="131">
        <v>210.0</v>
      </c>
      <c r="B211" s="45"/>
      <c r="C211" s="45"/>
      <c r="D211" s="45"/>
      <c r="E211" s="45"/>
      <c r="F211" s="45"/>
      <c r="G211" s="45"/>
      <c r="H211" s="162">
        <f t="shared" si="1"/>
        <v>0</v>
      </c>
      <c r="I211" s="163">
        <f t="shared" si="2"/>
        <v>0</v>
      </c>
      <c r="J211" s="45"/>
      <c r="K211" s="45"/>
    </row>
    <row r="212" ht="15.0" customHeight="1">
      <c r="A212" s="131">
        <v>211.0</v>
      </c>
      <c r="B212" s="45"/>
      <c r="C212" s="45"/>
      <c r="D212" s="45"/>
      <c r="E212" s="45"/>
      <c r="F212" s="45"/>
      <c r="G212" s="45"/>
      <c r="H212" s="162">
        <f t="shared" si="1"/>
        <v>0</v>
      </c>
      <c r="I212" s="163">
        <f t="shared" si="2"/>
        <v>0</v>
      </c>
      <c r="J212" s="45"/>
      <c r="K212" s="45"/>
    </row>
    <row r="213" ht="15.0" customHeight="1">
      <c r="A213" s="131">
        <v>212.0</v>
      </c>
      <c r="B213" s="45"/>
      <c r="C213" s="45"/>
      <c r="D213" s="45"/>
      <c r="E213" s="45"/>
      <c r="F213" s="45"/>
      <c r="G213" s="45"/>
      <c r="H213" s="162">
        <f t="shared" si="1"/>
        <v>0</v>
      </c>
      <c r="I213" s="163">
        <f t="shared" si="2"/>
        <v>0</v>
      </c>
      <c r="J213" s="45"/>
      <c r="K213" s="45"/>
    </row>
    <row r="214" ht="15.0" customHeight="1">
      <c r="A214" s="131">
        <v>213.0</v>
      </c>
      <c r="B214" s="45"/>
      <c r="C214" s="45"/>
      <c r="D214" s="45"/>
      <c r="E214" s="45"/>
      <c r="F214" s="45"/>
      <c r="G214" s="45"/>
      <c r="H214" s="162">
        <f t="shared" si="1"/>
        <v>0</v>
      </c>
      <c r="I214" s="163">
        <f t="shared" si="2"/>
        <v>0</v>
      </c>
      <c r="J214" s="45"/>
      <c r="K214" s="45"/>
    </row>
    <row r="215" ht="15.0" customHeight="1">
      <c r="A215" s="131">
        <v>214.0</v>
      </c>
      <c r="B215" s="45"/>
      <c r="C215" s="45"/>
      <c r="D215" s="45"/>
      <c r="E215" s="45"/>
      <c r="F215" s="45"/>
      <c r="G215" s="45"/>
      <c r="H215" s="162">
        <f t="shared" si="1"/>
        <v>0</v>
      </c>
      <c r="I215" s="163">
        <f t="shared" si="2"/>
        <v>0</v>
      </c>
      <c r="J215" s="45"/>
      <c r="K215" s="45"/>
    </row>
    <row r="216" ht="15.0" customHeight="1">
      <c r="A216" s="131">
        <v>215.0</v>
      </c>
      <c r="B216" s="45"/>
      <c r="C216" s="45"/>
      <c r="D216" s="45"/>
      <c r="E216" s="45"/>
      <c r="F216" s="45"/>
      <c r="G216" s="45"/>
      <c r="H216" s="162">
        <f t="shared" si="1"/>
        <v>0</v>
      </c>
      <c r="I216" s="163">
        <f t="shared" si="2"/>
        <v>0</v>
      </c>
      <c r="J216" s="45"/>
      <c r="K216" s="45"/>
    </row>
    <row r="217" ht="15.0" customHeight="1">
      <c r="A217" s="131">
        <v>216.0</v>
      </c>
      <c r="B217" s="45"/>
      <c r="C217" s="45"/>
      <c r="D217" s="45"/>
      <c r="E217" s="45"/>
      <c r="F217" s="45"/>
      <c r="G217" s="45"/>
      <c r="H217" s="162">
        <f t="shared" si="1"/>
        <v>0</v>
      </c>
      <c r="I217" s="163">
        <f t="shared" si="2"/>
        <v>0</v>
      </c>
      <c r="J217" s="45"/>
      <c r="K217" s="45"/>
    </row>
    <row r="218" ht="15.0" customHeight="1">
      <c r="A218" s="131">
        <v>217.0</v>
      </c>
      <c r="B218" s="45"/>
      <c r="C218" s="45"/>
      <c r="D218" s="45"/>
      <c r="E218" s="45"/>
      <c r="F218" s="45"/>
      <c r="G218" s="45"/>
      <c r="H218" s="162">
        <f t="shared" si="1"/>
        <v>0</v>
      </c>
      <c r="I218" s="163">
        <f t="shared" si="2"/>
        <v>0</v>
      </c>
      <c r="J218" s="45"/>
      <c r="K218" s="45"/>
    </row>
    <row r="219" ht="15.0" customHeight="1">
      <c r="A219" s="131">
        <v>218.0</v>
      </c>
      <c r="B219" s="45"/>
      <c r="C219" s="45"/>
      <c r="D219" s="45"/>
      <c r="E219" s="45"/>
      <c r="F219" s="45"/>
      <c r="G219" s="45"/>
      <c r="H219" s="162">
        <f t="shared" si="1"/>
        <v>0</v>
      </c>
      <c r="I219" s="163">
        <f t="shared" si="2"/>
        <v>0</v>
      </c>
      <c r="J219" s="45"/>
      <c r="K219" s="45"/>
    </row>
    <row r="220" ht="15.0" customHeight="1">
      <c r="A220" s="131">
        <v>219.0</v>
      </c>
      <c r="B220" s="45"/>
      <c r="C220" s="45"/>
      <c r="D220" s="45"/>
      <c r="E220" s="45"/>
      <c r="F220" s="45"/>
      <c r="G220" s="45"/>
      <c r="H220" s="162">
        <f t="shared" si="1"/>
        <v>0</v>
      </c>
      <c r="I220" s="163">
        <f t="shared" si="2"/>
        <v>0</v>
      </c>
      <c r="J220" s="45"/>
      <c r="K220" s="45"/>
    </row>
    <row r="221" ht="15.0" customHeight="1">
      <c r="A221" s="131">
        <v>220.0</v>
      </c>
      <c r="B221" s="45"/>
      <c r="C221" s="45"/>
      <c r="D221" s="45"/>
      <c r="E221" s="45"/>
      <c r="F221" s="45"/>
      <c r="G221" s="45"/>
      <c r="H221" s="162">
        <f t="shared" si="1"/>
        <v>0</v>
      </c>
      <c r="I221" s="163">
        <f t="shared" si="2"/>
        <v>0</v>
      </c>
      <c r="J221" s="45"/>
      <c r="K221" s="45"/>
    </row>
    <row r="222" ht="15.0" customHeight="1">
      <c r="A222" s="131">
        <v>221.0</v>
      </c>
      <c r="B222" s="45"/>
      <c r="C222" s="45"/>
      <c r="D222" s="45"/>
      <c r="E222" s="45"/>
      <c r="F222" s="45"/>
      <c r="G222" s="45"/>
      <c r="H222" s="162">
        <f t="shared" si="1"/>
        <v>0</v>
      </c>
      <c r="I222" s="163">
        <f t="shared" si="2"/>
        <v>0</v>
      </c>
      <c r="J222" s="45"/>
      <c r="K222" s="45"/>
    </row>
    <row r="223" ht="15.0" customHeight="1">
      <c r="A223" s="131">
        <v>222.0</v>
      </c>
      <c r="B223" s="45"/>
      <c r="C223" s="45"/>
      <c r="D223" s="45"/>
      <c r="E223" s="45"/>
      <c r="F223" s="45"/>
      <c r="G223" s="45"/>
      <c r="H223" s="162">
        <f t="shared" si="1"/>
        <v>0</v>
      </c>
      <c r="I223" s="163">
        <f t="shared" si="2"/>
        <v>0</v>
      </c>
      <c r="J223" s="45"/>
      <c r="K223" s="45"/>
    </row>
    <row r="224" ht="15.0" customHeight="1">
      <c r="A224" s="131">
        <v>223.0</v>
      </c>
      <c r="B224" s="45"/>
      <c r="C224" s="45"/>
      <c r="D224" s="45"/>
      <c r="E224" s="45"/>
      <c r="F224" s="45"/>
      <c r="G224" s="45"/>
      <c r="H224" s="162">
        <f t="shared" si="1"/>
        <v>0</v>
      </c>
      <c r="I224" s="163">
        <f t="shared" si="2"/>
        <v>0</v>
      </c>
      <c r="J224" s="45"/>
      <c r="K224" s="45"/>
    </row>
    <row r="225" ht="15.0" customHeight="1">
      <c r="A225" s="131">
        <v>224.0</v>
      </c>
      <c r="B225" s="45"/>
      <c r="C225" s="45"/>
      <c r="D225" s="45"/>
      <c r="E225" s="45"/>
      <c r="F225" s="45"/>
      <c r="G225" s="45"/>
      <c r="H225" s="162">
        <f t="shared" si="1"/>
        <v>0</v>
      </c>
      <c r="I225" s="163">
        <f t="shared" si="2"/>
        <v>0</v>
      </c>
      <c r="J225" s="45"/>
      <c r="K225" s="45"/>
    </row>
    <row r="226" ht="15.0" customHeight="1">
      <c r="A226" s="131">
        <v>225.0</v>
      </c>
      <c r="B226" s="45"/>
      <c r="C226" s="45"/>
      <c r="D226" s="45"/>
      <c r="E226" s="45"/>
      <c r="F226" s="45"/>
      <c r="G226" s="45"/>
      <c r="H226" s="162">
        <f t="shared" si="1"/>
        <v>0</v>
      </c>
      <c r="I226" s="163">
        <f t="shared" si="2"/>
        <v>0</v>
      </c>
      <c r="J226" s="45"/>
      <c r="K226" s="45"/>
    </row>
    <row r="227" ht="15.0" customHeight="1">
      <c r="A227" s="131">
        <v>226.0</v>
      </c>
      <c r="B227" s="45"/>
      <c r="C227" s="45"/>
      <c r="D227" s="45"/>
      <c r="E227" s="45"/>
      <c r="F227" s="45"/>
      <c r="G227" s="45"/>
      <c r="H227" s="162">
        <f t="shared" si="1"/>
        <v>0</v>
      </c>
      <c r="I227" s="163">
        <f t="shared" si="2"/>
        <v>0</v>
      </c>
      <c r="J227" s="45"/>
      <c r="K227" s="45"/>
    </row>
    <row r="228" ht="15.0" customHeight="1">
      <c r="A228" s="131">
        <v>227.0</v>
      </c>
      <c r="B228" s="45"/>
      <c r="C228" s="45"/>
      <c r="D228" s="45"/>
      <c r="E228" s="45"/>
      <c r="F228" s="45"/>
      <c r="G228" s="45"/>
      <c r="H228" s="162">
        <f t="shared" si="1"/>
        <v>0</v>
      </c>
      <c r="I228" s="163">
        <f t="shared" si="2"/>
        <v>0</v>
      </c>
      <c r="J228" s="45"/>
      <c r="K228" s="45"/>
    </row>
    <row r="229" ht="15.0" customHeight="1">
      <c r="A229" s="131">
        <v>228.0</v>
      </c>
      <c r="B229" s="45"/>
      <c r="C229" s="45"/>
      <c r="D229" s="45"/>
      <c r="E229" s="45"/>
      <c r="F229" s="45"/>
      <c r="G229" s="45"/>
      <c r="H229" s="162">
        <f t="shared" si="1"/>
        <v>0</v>
      </c>
      <c r="I229" s="163">
        <f t="shared" si="2"/>
        <v>0</v>
      </c>
      <c r="J229" s="45"/>
      <c r="K229" s="45"/>
    </row>
    <row r="230" ht="15.0" customHeight="1">
      <c r="A230" s="131">
        <v>229.0</v>
      </c>
      <c r="B230" s="45"/>
      <c r="C230" s="45"/>
      <c r="D230" s="45"/>
      <c r="E230" s="45"/>
      <c r="F230" s="45"/>
      <c r="G230" s="45"/>
      <c r="H230" s="162">
        <f t="shared" si="1"/>
        <v>0</v>
      </c>
      <c r="I230" s="163">
        <f t="shared" si="2"/>
        <v>0</v>
      </c>
      <c r="J230" s="45"/>
      <c r="K230" s="45"/>
    </row>
    <row r="231" ht="15.0" customHeight="1">
      <c r="A231" s="131">
        <v>230.0</v>
      </c>
      <c r="B231" s="45"/>
      <c r="C231" s="45"/>
      <c r="D231" s="45"/>
      <c r="E231" s="45"/>
      <c r="F231" s="45"/>
      <c r="G231" s="45"/>
      <c r="H231" s="162">
        <f t="shared" si="1"/>
        <v>0</v>
      </c>
      <c r="I231" s="163">
        <f t="shared" si="2"/>
        <v>0</v>
      </c>
      <c r="J231" s="45"/>
      <c r="K231" s="45"/>
    </row>
    <row r="232" ht="15.0" customHeight="1">
      <c r="A232" s="131">
        <v>231.0</v>
      </c>
      <c r="B232" s="45"/>
      <c r="C232" s="45"/>
      <c r="D232" s="45"/>
      <c r="E232" s="45"/>
      <c r="F232" s="45"/>
      <c r="G232" s="45"/>
      <c r="H232" s="162">
        <f t="shared" si="1"/>
        <v>0</v>
      </c>
      <c r="I232" s="163">
        <f t="shared" si="2"/>
        <v>0</v>
      </c>
      <c r="J232" s="45"/>
      <c r="K232" s="45"/>
    </row>
    <row r="233" ht="15.0" customHeight="1">
      <c r="A233" s="131">
        <v>232.0</v>
      </c>
      <c r="B233" s="45"/>
      <c r="C233" s="45"/>
      <c r="D233" s="45"/>
      <c r="E233" s="45"/>
      <c r="F233" s="45"/>
      <c r="G233" s="45"/>
      <c r="H233" s="162">
        <f t="shared" si="1"/>
        <v>0</v>
      </c>
      <c r="I233" s="163">
        <f t="shared" si="2"/>
        <v>0</v>
      </c>
      <c r="J233" s="45"/>
      <c r="K233" s="45"/>
    </row>
    <row r="234" ht="15.0" customHeight="1">
      <c r="A234" s="131">
        <v>233.0</v>
      </c>
      <c r="B234" s="45"/>
      <c r="C234" s="45"/>
      <c r="D234" s="45"/>
      <c r="E234" s="45"/>
      <c r="F234" s="45"/>
      <c r="G234" s="45"/>
      <c r="H234" s="162">
        <f t="shared" si="1"/>
        <v>0</v>
      </c>
      <c r="I234" s="163">
        <f t="shared" si="2"/>
        <v>0</v>
      </c>
      <c r="J234" s="45"/>
      <c r="K234" s="45"/>
    </row>
    <row r="235" ht="15.0" customHeight="1">
      <c r="A235" s="131">
        <v>234.0</v>
      </c>
      <c r="B235" s="45"/>
      <c r="C235" s="45"/>
      <c r="D235" s="45"/>
      <c r="E235" s="45"/>
      <c r="F235" s="45"/>
      <c r="G235" s="45"/>
      <c r="H235" s="162">
        <f t="shared" si="1"/>
        <v>0</v>
      </c>
      <c r="I235" s="163">
        <f t="shared" si="2"/>
        <v>0</v>
      </c>
      <c r="J235" s="45"/>
      <c r="K235" s="45"/>
    </row>
    <row r="236" ht="15.0" customHeight="1">
      <c r="A236" s="131">
        <v>235.0</v>
      </c>
      <c r="B236" s="45"/>
      <c r="C236" s="45"/>
      <c r="D236" s="45"/>
      <c r="E236" s="45"/>
      <c r="F236" s="45"/>
      <c r="G236" s="45"/>
      <c r="H236" s="162">
        <f t="shared" si="1"/>
        <v>0</v>
      </c>
      <c r="I236" s="163">
        <f t="shared" si="2"/>
        <v>0</v>
      </c>
      <c r="J236" s="45"/>
      <c r="K236" s="45"/>
    </row>
    <row r="237" ht="15.0" customHeight="1">
      <c r="A237" s="131">
        <v>236.0</v>
      </c>
      <c r="B237" s="45"/>
      <c r="C237" s="45"/>
      <c r="D237" s="45"/>
      <c r="E237" s="45"/>
      <c r="F237" s="45"/>
      <c r="G237" s="45"/>
      <c r="H237" s="162">
        <f t="shared" si="1"/>
        <v>0</v>
      </c>
      <c r="I237" s="163">
        <f t="shared" si="2"/>
        <v>0</v>
      </c>
      <c r="J237" s="45"/>
      <c r="K237" s="45"/>
    </row>
    <row r="238" ht="15.0" customHeight="1">
      <c r="A238" s="131">
        <v>237.0</v>
      </c>
      <c r="B238" s="45"/>
      <c r="C238" s="45"/>
      <c r="D238" s="45"/>
      <c r="E238" s="45"/>
      <c r="F238" s="45"/>
      <c r="G238" s="45"/>
      <c r="H238" s="162">
        <f t="shared" si="1"/>
        <v>0</v>
      </c>
      <c r="I238" s="163">
        <f t="shared" si="2"/>
        <v>0</v>
      </c>
      <c r="J238" s="45"/>
      <c r="K238" s="45"/>
    </row>
    <row r="239" ht="15.0" customHeight="1">
      <c r="A239" s="131">
        <v>238.0</v>
      </c>
      <c r="B239" s="45"/>
      <c r="C239" s="45"/>
      <c r="D239" s="45"/>
      <c r="E239" s="45"/>
      <c r="F239" s="45"/>
      <c r="G239" s="45"/>
      <c r="H239" s="162">
        <f t="shared" si="1"/>
        <v>0</v>
      </c>
      <c r="I239" s="163">
        <f t="shared" si="2"/>
        <v>0</v>
      </c>
      <c r="J239" s="45"/>
      <c r="K239" s="45"/>
    </row>
    <row r="240" ht="15.0" customHeight="1">
      <c r="A240" s="131">
        <v>239.0</v>
      </c>
      <c r="B240" s="45"/>
      <c r="C240" s="45"/>
      <c r="D240" s="45"/>
      <c r="E240" s="45"/>
      <c r="F240" s="45"/>
      <c r="G240" s="45"/>
      <c r="H240" s="162">
        <f t="shared" si="1"/>
        <v>0</v>
      </c>
      <c r="I240" s="163">
        <f t="shared" si="2"/>
        <v>0</v>
      </c>
      <c r="J240" s="45"/>
      <c r="K240" s="45"/>
    </row>
    <row r="241" ht="15.0" customHeight="1">
      <c r="A241" s="131">
        <v>240.0</v>
      </c>
      <c r="B241" s="45"/>
      <c r="C241" s="45"/>
      <c r="D241" s="45"/>
      <c r="E241" s="45"/>
      <c r="F241" s="45"/>
      <c r="G241" s="45"/>
      <c r="H241" s="162">
        <f t="shared" si="1"/>
        <v>0</v>
      </c>
      <c r="I241" s="163">
        <f t="shared" si="2"/>
        <v>0</v>
      </c>
      <c r="J241" s="45"/>
      <c r="K241" s="45"/>
    </row>
    <row r="242" ht="15.0" customHeight="1">
      <c r="A242" s="131">
        <v>241.0</v>
      </c>
      <c r="B242" s="45"/>
      <c r="C242" s="45"/>
      <c r="D242" s="45"/>
      <c r="E242" s="45"/>
      <c r="F242" s="45"/>
      <c r="G242" s="45"/>
      <c r="H242" s="162">
        <f t="shared" si="1"/>
        <v>0</v>
      </c>
      <c r="I242" s="163">
        <f t="shared" si="2"/>
        <v>0</v>
      </c>
      <c r="J242" s="45"/>
      <c r="K242" s="45"/>
    </row>
    <row r="243" ht="15.0" customHeight="1">
      <c r="A243" s="131">
        <v>242.0</v>
      </c>
      <c r="B243" s="45"/>
      <c r="C243" s="45"/>
      <c r="D243" s="45"/>
      <c r="E243" s="45"/>
      <c r="F243" s="45"/>
      <c r="G243" s="45"/>
      <c r="H243" s="162">
        <f t="shared" si="1"/>
        <v>0</v>
      </c>
      <c r="I243" s="163">
        <f t="shared" si="2"/>
        <v>0</v>
      </c>
      <c r="J243" s="45"/>
      <c r="K243" s="45"/>
    </row>
    <row r="244" ht="15.0" customHeight="1">
      <c r="A244" s="131">
        <v>243.0</v>
      </c>
      <c r="B244" s="45"/>
      <c r="C244" s="45"/>
      <c r="D244" s="45"/>
      <c r="E244" s="45"/>
      <c r="F244" s="45"/>
      <c r="G244" s="45"/>
      <c r="H244" s="162">
        <f t="shared" si="1"/>
        <v>0</v>
      </c>
      <c r="I244" s="163">
        <f t="shared" si="2"/>
        <v>0</v>
      </c>
      <c r="J244" s="45"/>
      <c r="K244" s="45"/>
    </row>
    <row r="245" ht="15.0" customHeight="1">
      <c r="A245" s="131">
        <v>244.0</v>
      </c>
      <c r="B245" s="45"/>
      <c r="C245" s="45"/>
      <c r="D245" s="45"/>
      <c r="E245" s="45"/>
      <c r="F245" s="45"/>
      <c r="G245" s="45"/>
      <c r="H245" s="162">
        <f t="shared" si="1"/>
        <v>0</v>
      </c>
      <c r="I245" s="163">
        <f t="shared" si="2"/>
        <v>0</v>
      </c>
      <c r="J245" s="45"/>
      <c r="K245" s="45"/>
    </row>
    <row r="246" ht="15.0" customHeight="1">
      <c r="A246" s="131">
        <v>245.0</v>
      </c>
      <c r="B246" s="45"/>
      <c r="C246" s="45"/>
      <c r="D246" s="45"/>
      <c r="E246" s="45"/>
      <c r="F246" s="45"/>
      <c r="G246" s="45"/>
      <c r="H246" s="162">
        <f t="shared" si="1"/>
        <v>0</v>
      </c>
      <c r="I246" s="163">
        <f t="shared" si="2"/>
        <v>0</v>
      </c>
      <c r="J246" s="45"/>
      <c r="K246" s="45"/>
    </row>
    <row r="247" ht="15.0" customHeight="1">
      <c r="A247" s="131">
        <v>246.0</v>
      </c>
      <c r="B247" s="45"/>
      <c r="C247" s="45"/>
      <c r="D247" s="45"/>
      <c r="E247" s="45"/>
      <c r="F247" s="45"/>
      <c r="G247" s="45"/>
      <c r="H247" s="162">
        <f t="shared" si="1"/>
        <v>0</v>
      </c>
      <c r="I247" s="163">
        <f t="shared" si="2"/>
        <v>0</v>
      </c>
      <c r="J247" s="45"/>
      <c r="K247" s="45"/>
    </row>
    <row r="248" ht="15.0" customHeight="1">
      <c r="A248" s="131">
        <v>247.0</v>
      </c>
      <c r="B248" s="45"/>
      <c r="C248" s="45"/>
      <c r="D248" s="45"/>
      <c r="E248" s="45"/>
      <c r="F248" s="45"/>
      <c r="G248" s="45"/>
      <c r="H248" s="162">
        <f t="shared" si="1"/>
        <v>0</v>
      </c>
      <c r="I248" s="163">
        <f t="shared" si="2"/>
        <v>0</v>
      </c>
      <c r="J248" s="45"/>
      <c r="K248" s="45"/>
    </row>
    <row r="249" ht="15.0" customHeight="1">
      <c r="A249" s="131">
        <v>248.0</v>
      </c>
      <c r="B249" s="45"/>
      <c r="C249" s="45"/>
      <c r="D249" s="45"/>
      <c r="E249" s="45"/>
      <c r="F249" s="45"/>
      <c r="G249" s="45"/>
      <c r="H249" s="162">
        <f t="shared" si="1"/>
        <v>0</v>
      </c>
      <c r="I249" s="163">
        <f t="shared" si="2"/>
        <v>0</v>
      </c>
      <c r="J249" s="45"/>
      <c r="K249" s="45"/>
    </row>
    <row r="250" ht="15.0" customHeight="1">
      <c r="A250" s="131">
        <v>249.0</v>
      </c>
      <c r="B250" s="45"/>
      <c r="C250" s="45"/>
      <c r="D250" s="45"/>
      <c r="E250" s="45"/>
      <c r="F250" s="45"/>
      <c r="G250" s="45"/>
      <c r="H250" s="162">
        <f t="shared" si="1"/>
        <v>0</v>
      </c>
      <c r="I250" s="163">
        <f t="shared" si="2"/>
        <v>0</v>
      </c>
      <c r="J250" s="45"/>
      <c r="K250" s="45"/>
    </row>
    <row r="251" ht="15.0" customHeight="1">
      <c r="A251" s="131">
        <v>250.0</v>
      </c>
      <c r="B251" s="45"/>
      <c r="C251" s="45"/>
      <c r="D251" s="45"/>
      <c r="E251" s="45"/>
      <c r="F251" s="45"/>
      <c r="G251" s="45"/>
      <c r="H251" s="162">
        <f t="shared" si="1"/>
        <v>0</v>
      </c>
      <c r="I251" s="163">
        <f t="shared" si="2"/>
        <v>0</v>
      </c>
      <c r="J251" s="45"/>
      <c r="K251" s="45"/>
    </row>
  </sheetData>
  <dataValidations>
    <dataValidation type="list" allowBlank="1" showErrorMessage="1" sqref="D2:D251">
      <formula1>"Long,Short"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8.43"/>
    <col customWidth="1" min="2" max="2" width="10.14"/>
    <col customWidth="1" min="3" max="3" width="9.43"/>
    <col customWidth="1" min="4" max="4" width="10.0"/>
    <col customWidth="1" min="5" max="6" width="10.14"/>
    <col customWidth="1" min="7" max="7" width="10.43"/>
    <col customWidth="1" min="8" max="8" width="8.43"/>
  </cols>
  <sheetData>
    <row r="1" ht="15.0" customHeight="1">
      <c r="A1" s="164" t="s">
        <v>49</v>
      </c>
      <c r="B1" s="165"/>
      <c r="C1" s="165"/>
      <c r="D1" s="165"/>
      <c r="E1" s="165"/>
      <c r="F1" s="165"/>
      <c r="G1" s="165"/>
      <c r="H1" s="165"/>
    </row>
    <row r="2" ht="15.0" customHeight="1">
      <c r="A2" s="164" t="s">
        <v>50</v>
      </c>
      <c r="B2" s="164" t="s">
        <v>51</v>
      </c>
      <c r="C2" s="164" t="s">
        <v>52</v>
      </c>
      <c r="D2" s="164" t="s">
        <v>53</v>
      </c>
      <c r="E2" s="164" t="s">
        <v>54</v>
      </c>
      <c r="F2" s="164" t="s">
        <v>55</v>
      </c>
      <c r="G2" s="164" t="s">
        <v>56</v>
      </c>
      <c r="H2" s="164" t="s">
        <v>57</v>
      </c>
    </row>
    <row r="3" ht="15.0" customHeight="1">
      <c r="A3" s="164" t="s">
        <v>58</v>
      </c>
      <c r="B3" s="165" t="s">
        <v>59</v>
      </c>
      <c r="C3" s="165">
        <v>105.402</v>
      </c>
      <c r="D3" s="165">
        <v>0.7727</v>
      </c>
      <c r="E3" s="165">
        <v>1.0918</v>
      </c>
      <c r="F3" s="165">
        <v>0.6186</v>
      </c>
      <c r="G3" s="165">
        <v>1.0737</v>
      </c>
      <c r="H3" s="165">
        <v>0.9321</v>
      </c>
    </row>
    <row r="4" ht="15.0" customHeight="1">
      <c r="A4" s="164" t="s">
        <v>60</v>
      </c>
      <c r="B4" s="165">
        <v>0.0095</v>
      </c>
      <c r="C4" s="165" t="s">
        <v>59</v>
      </c>
      <c r="D4" s="165">
        <v>0.0073</v>
      </c>
      <c r="E4" s="165">
        <v>0.0104</v>
      </c>
      <c r="F4" s="165">
        <v>0.0059</v>
      </c>
      <c r="G4" s="165">
        <v>0.0102</v>
      </c>
      <c r="H4" s="165">
        <v>0.0088</v>
      </c>
    </row>
    <row r="5" ht="15.0" customHeight="1">
      <c r="A5" s="164" t="s">
        <v>61</v>
      </c>
      <c r="B5" s="165">
        <v>1.2942</v>
      </c>
      <c r="C5" s="165">
        <v>136.4065</v>
      </c>
      <c r="D5" s="165" t="s">
        <v>59</v>
      </c>
      <c r="E5" s="165">
        <v>1.4129</v>
      </c>
      <c r="F5" s="165">
        <v>0.8005</v>
      </c>
      <c r="G5" s="165">
        <v>1.3895</v>
      </c>
      <c r="H5" s="165">
        <v>1.2062</v>
      </c>
    </row>
    <row r="6" ht="15.0" customHeight="1">
      <c r="A6" s="164" t="s">
        <v>62</v>
      </c>
      <c r="B6" s="165">
        <v>0.916</v>
      </c>
      <c r="C6" s="165">
        <v>96.5441</v>
      </c>
      <c r="D6" s="165">
        <v>0.7078</v>
      </c>
      <c r="E6" s="165" t="s">
        <v>59</v>
      </c>
      <c r="F6" s="165">
        <v>0.5666</v>
      </c>
      <c r="G6" s="165">
        <v>0.9835</v>
      </c>
      <c r="H6" s="165">
        <v>0.8537</v>
      </c>
    </row>
    <row r="7" ht="15.0" customHeight="1">
      <c r="A7" s="164" t="s">
        <v>63</v>
      </c>
      <c r="B7" s="165">
        <v>1.6166</v>
      </c>
      <c r="C7" s="165">
        <v>170.3918</v>
      </c>
      <c r="D7" s="165">
        <v>1.2491</v>
      </c>
      <c r="E7" s="165">
        <v>1.7649</v>
      </c>
      <c r="F7" s="165" t="s">
        <v>59</v>
      </c>
      <c r="G7" s="165">
        <v>1.7357</v>
      </c>
      <c r="H7" s="165">
        <v>1.5068</v>
      </c>
    </row>
    <row r="8" ht="15.0" customHeight="1">
      <c r="A8" s="164" t="s">
        <v>64</v>
      </c>
      <c r="B8" s="165">
        <v>0.9314</v>
      </c>
      <c r="C8" s="165">
        <v>98.1672</v>
      </c>
      <c r="D8" s="165">
        <v>0.7197</v>
      </c>
      <c r="E8" s="165">
        <v>1.0168</v>
      </c>
      <c r="F8" s="165">
        <v>0.5761</v>
      </c>
      <c r="G8" s="165" t="s">
        <v>59</v>
      </c>
      <c r="H8" s="165">
        <v>0.8681</v>
      </c>
    </row>
    <row r="9" ht="15.0" customHeight="1">
      <c r="A9" s="164" t="s">
        <v>65</v>
      </c>
      <c r="B9" s="165">
        <v>1.0729</v>
      </c>
      <c r="C9" s="165">
        <v>113.0832</v>
      </c>
      <c r="D9" s="165">
        <v>0.829</v>
      </c>
      <c r="E9" s="165">
        <v>1.1713</v>
      </c>
      <c r="F9" s="165">
        <v>0.6637</v>
      </c>
      <c r="G9" s="165">
        <v>1.1519</v>
      </c>
      <c r="H9" s="165" t="s">
        <v>59</v>
      </c>
    </row>
    <row r="10" ht="15.0" customHeight="1">
      <c r="A10" s="166"/>
      <c r="B10" s="126"/>
      <c r="C10" s="126"/>
      <c r="D10" s="126"/>
      <c r="E10" s="126"/>
      <c r="F10" s="126"/>
      <c r="G10" s="126"/>
      <c r="H10" s="126"/>
    </row>
    <row r="11" ht="15.0" customHeight="1">
      <c r="A11" s="166"/>
      <c r="B11" s="126"/>
      <c r="C11" s="126"/>
      <c r="D11" s="126"/>
      <c r="E11" s="126"/>
      <c r="F11" s="126"/>
      <c r="G11" s="126"/>
      <c r="H11" s="126"/>
    </row>
    <row r="12" ht="15.0" customHeight="1">
      <c r="A12" s="166"/>
      <c r="B12" s="126"/>
      <c r="C12" s="126"/>
      <c r="D12" s="126"/>
      <c r="E12" s="126"/>
      <c r="F12" s="126"/>
      <c r="G12" s="126"/>
      <c r="H12" s="126"/>
    </row>
    <row r="13" ht="15.0" customHeight="1">
      <c r="A13" s="166"/>
      <c r="B13" s="126"/>
      <c r="C13" s="126"/>
      <c r="D13" s="126"/>
      <c r="E13" s="126"/>
      <c r="F13" s="126"/>
      <c r="G13" s="126"/>
      <c r="H13" s="126"/>
    </row>
    <row r="14" ht="15.0" customHeight="1">
      <c r="A14" s="166"/>
      <c r="B14" s="126"/>
      <c r="C14" s="126"/>
      <c r="D14" s="126"/>
      <c r="E14" s="126"/>
      <c r="F14" s="126"/>
      <c r="G14" s="126"/>
      <c r="H14" s="126"/>
    </row>
    <row r="15" ht="15.0" customHeight="1">
      <c r="A15" s="166"/>
      <c r="B15" s="126"/>
      <c r="C15" s="126"/>
      <c r="D15" s="126"/>
      <c r="E15" s="126"/>
      <c r="F15" s="126"/>
      <c r="G15" s="126"/>
      <c r="H15" s="126"/>
    </row>
    <row r="16" ht="15.0" customHeight="1">
      <c r="A16" s="166"/>
      <c r="B16" s="126"/>
      <c r="C16" s="126"/>
      <c r="D16" s="126"/>
      <c r="E16" s="126"/>
      <c r="F16" s="126"/>
      <c r="G16" s="126"/>
      <c r="H16" s="126"/>
    </row>
    <row r="17" ht="15.0" customHeight="1">
      <c r="A17" s="166"/>
      <c r="B17" s="126"/>
      <c r="C17" s="126"/>
      <c r="D17" s="126"/>
      <c r="E17" s="126"/>
      <c r="F17" s="126"/>
      <c r="G17" s="126"/>
      <c r="H17" s="126"/>
    </row>
    <row r="18" ht="15.0" customHeight="1">
      <c r="A18" s="166"/>
      <c r="B18" s="126"/>
      <c r="C18" s="126"/>
      <c r="D18" s="126"/>
      <c r="E18" s="126"/>
      <c r="F18" s="126"/>
      <c r="G18" s="126"/>
      <c r="H18" s="126"/>
    </row>
    <row r="19" ht="15.0" customHeight="1">
      <c r="A19" s="166"/>
      <c r="B19" s="126"/>
      <c r="C19" s="126"/>
      <c r="D19" s="126"/>
      <c r="E19" s="126"/>
      <c r="F19" s="126"/>
      <c r="G19" s="126"/>
      <c r="H19" s="126"/>
    </row>
    <row r="20" ht="15.0" customHeight="1">
      <c r="A20" s="166"/>
      <c r="B20" s="126"/>
      <c r="C20" s="126"/>
      <c r="D20" s="126"/>
      <c r="E20" s="126"/>
      <c r="F20" s="126"/>
      <c r="G20" s="126"/>
      <c r="H20" s="126"/>
    </row>
  </sheetData>
  <drawing r:id="rId1"/>
</worksheet>
</file>